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335" windowHeight="12285"/>
  </bookViews>
  <sheets>
    <sheet name="Krycí list" sheetId="6" r:id="rId1"/>
    <sheet name="SO 01" sheetId="5" r:id="rId2"/>
    <sheet name="SO 02" sheetId="4" r:id="rId3"/>
    <sheet name="SO 03" sheetId="3" r:id="rId4"/>
    <sheet name="SO 04" sheetId="2" r:id="rId5"/>
    <sheet name="SO 05" sheetId="1" r:id="rId6"/>
  </sheets>
  <definedNames>
    <definedName name="fakt1R" localSheetId="1">#REF!</definedName>
    <definedName name="fakt1R" localSheetId="2">#REF!</definedName>
    <definedName name="fakt1R" localSheetId="3">#REF!</definedName>
    <definedName name="fakt1R" localSheetId="4">#REF!</definedName>
    <definedName name="fakt1R">#REF!</definedName>
    <definedName name="_xlnm.Print_Titles" localSheetId="1">'SO 01'!$8:$10</definedName>
    <definedName name="_xlnm.Print_Titles" localSheetId="2">'SO 02'!$8:$10</definedName>
    <definedName name="_xlnm.Print_Titles" localSheetId="3">'SO 03'!$8:$10</definedName>
    <definedName name="_xlnm.Print_Titles" localSheetId="4">'SO 04'!$8:$10</definedName>
    <definedName name="_xlnm.Print_Titles" localSheetId="5">'SO 05'!$8:$10</definedName>
    <definedName name="_xlnm.Print_Area" localSheetId="0">'Krycí list'!$B$1:$M$27</definedName>
    <definedName name="_xlnm.Print_Area" localSheetId="1">'SO 01'!$A$1:$J$42</definedName>
    <definedName name="_xlnm.Print_Area" localSheetId="2">'SO 02'!$A$1:$J$31</definedName>
    <definedName name="_xlnm.Print_Area" localSheetId="3">'SO 03'!$A$1:$J$75</definedName>
    <definedName name="_xlnm.Print_Area" localSheetId="4">'SO 04'!$A$1:$J$71</definedName>
    <definedName name="_xlnm.Print_Area" localSheetId="5">'SO 05'!$A$1:$J$32</definedName>
  </definedNames>
  <calcPr calcId="124519"/>
</workbook>
</file>

<file path=xl/calcChain.xml><?xml version="1.0" encoding="utf-8"?>
<calcChain xmlns="http://schemas.openxmlformats.org/spreadsheetml/2006/main">
  <c r="F15" i="6"/>
  <c r="M23" s="1"/>
  <c r="E14"/>
  <c r="E13"/>
  <c r="M21"/>
  <c r="M15"/>
  <c r="I15"/>
  <c r="M9"/>
  <c r="M8"/>
  <c r="J25" i="4" l="1"/>
  <c r="J29" i="5"/>
  <c r="J16"/>
  <c r="J14"/>
  <c r="J19" s="1"/>
  <c r="J36"/>
  <c r="H36"/>
  <c r="J35"/>
  <c r="H35"/>
  <c r="J34"/>
  <c r="H34"/>
  <c r="J33"/>
  <c r="H33"/>
  <c r="J32"/>
  <c r="H32"/>
  <c r="J31"/>
  <c r="H31"/>
  <c r="J30"/>
  <c r="H30"/>
  <c r="I29"/>
  <c r="I37" s="1"/>
  <c r="J28"/>
  <c r="H28"/>
  <c r="H37" s="1"/>
  <c r="J24"/>
  <c r="I24"/>
  <c r="I25" s="1"/>
  <c r="J23"/>
  <c r="H23"/>
  <c r="J22"/>
  <c r="J25" s="1"/>
  <c r="E25" s="1"/>
  <c r="H22"/>
  <c r="H25" s="1"/>
  <c r="I19"/>
  <c r="J18"/>
  <c r="H18"/>
  <c r="J17"/>
  <c r="H17"/>
  <c r="H16"/>
  <c r="J15"/>
  <c r="H15"/>
  <c r="H14"/>
  <c r="H19" s="1"/>
  <c r="I28" i="4"/>
  <c r="I30" s="1"/>
  <c r="I26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H14" i="3"/>
  <c r="H21" s="1"/>
  <c r="J14"/>
  <c r="J21" s="1"/>
  <c r="E21" s="1"/>
  <c r="H15"/>
  <c r="J15"/>
  <c r="H16"/>
  <c r="J16"/>
  <c r="H17"/>
  <c r="J17"/>
  <c r="H18"/>
  <c r="J18"/>
  <c r="H19"/>
  <c r="J19"/>
  <c r="H20"/>
  <c r="J20"/>
  <c r="I21"/>
  <c r="H24"/>
  <c r="J24"/>
  <c r="H25"/>
  <c r="J25"/>
  <c r="H26"/>
  <c r="J26"/>
  <c r="H27"/>
  <c r="J27"/>
  <c r="H28"/>
  <c r="J28"/>
  <c r="H29"/>
  <c r="J29"/>
  <c r="H30"/>
  <c r="J30"/>
  <c r="H31"/>
  <c r="J31"/>
  <c r="H32"/>
  <c r="I32"/>
  <c r="I34"/>
  <c r="H38"/>
  <c r="J38"/>
  <c r="J40" s="1"/>
  <c r="E40" s="1"/>
  <c r="H39"/>
  <c r="J39"/>
  <c r="H40"/>
  <c r="I40"/>
  <c r="H43"/>
  <c r="H45" s="1"/>
  <c r="J43"/>
  <c r="H44"/>
  <c r="J44"/>
  <c r="E45"/>
  <c r="I45"/>
  <c r="J45"/>
  <c r="H48"/>
  <c r="J48"/>
  <c r="H49"/>
  <c r="J49"/>
  <c r="H50"/>
  <c r="I50"/>
  <c r="J50"/>
  <c r="E50" s="1"/>
  <c r="H53"/>
  <c r="H56" s="1"/>
  <c r="J53"/>
  <c r="H54"/>
  <c r="J54"/>
  <c r="H55"/>
  <c r="J55"/>
  <c r="E56"/>
  <c r="I56"/>
  <c r="J56"/>
  <c r="H59"/>
  <c r="H63" s="1"/>
  <c r="J59"/>
  <c r="J63" s="1"/>
  <c r="E63" s="1"/>
  <c r="H60"/>
  <c r="J60"/>
  <c r="H61"/>
  <c r="J61"/>
  <c r="H62"/>
  <c r="J62"/>
  <c r="I63"/>
  <c r="I65"/>
  <c r="I74" s="1"/>
  <c r="H69"/>
  <c r="D13" i="6" s="1"/>
  <c r="F13" s="1"/>
  <c r="J69" i="3"/>
  <c r="J70" s="1"/>
  <c r="J72" s="1"/>
  <c r="E72" s="1"/>
  <c r="I70"/>
  <c r="I72"/>
  <c r="I66" i="2"/>
  <c r="J65"/>
  <c r="J66" s="1"/>
  <c r="E66" s="1"/>
  <c r="H65"/>
  <c r="H66" s="1"/>
  <c r="I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J62" s="1"/>
  <c r="E62" s="1"/>
  <c r="H49"/>
  <c r="H62" s="1"/>
  <c r="J45"/>
  <c r="H45"/>
  <c r="J44"/>
  <c r="I44"/>
  <c r="I46" s="1"/>
  <c r="I68" s="1"/>
  <c r="E12" i="6" s="1"/>
  <c r="J43" i="2"/>
  <c r="H43"/>
  <c r="H46" s="1"/>
  <c r="J36"/>
  <c r="H36"/>
  <c r="J35"/>
  <c r="H35"/>
  <c r="J34"/>
  <c r="H34"/>
  <c r="J33"/>
  <c r="H33"/>
  <c r="J32"/>
  <c r="H32"/>
  <c r="J31"/>
  <c r="H31"/>
  <c r="H37" s="1"/>
  <c r="J30"/>
  <c r="H30"/>
  <c r="J29"/>
  <c r="H29"/>
  <c r="J28"/>
  <c r="H28"/>
  <c r="J27"/>
  <c r="H27"/>
  <c r="J26"/>
  <c r="I26"/>
  <c r="I37" s="1"/>
  <c r="J25"/>
  <c r="J37" s="1"/>
  <c r="E37" s="1"/>
  <c r="H25"/>
  <c r="J21"/>
  <c r="I21"/>
  <c r="I22" s="1"/>
  <c r="J20"/>
  <c r="H20"/>
  <c r="J19"/>
  <c r="H19"/>
  <c r="H22" s="1"/>
  <c r="I16"/>
  <c r="J15"/>
  <c r="H15"/>
  <c r="J14"/>
  <c r="H14"/>
  <c r="I29" i="1"/>
  <c r="I27"/>
  <c r="J26"/>
  <c r="J27" s="1"/>
  <c r="H26"/>
  <c r="H27" s="1"/>
  <c r="H29" s="1"/>
  <c r="D14" i="6" s="1"/>
  <c r="F14" s="1"/>
  <c r="I20" i="1"/>
  <c r="I22" s="1"/>
  <c r="I31" s="1"/>
  <c r="J19"/>
  <c r="H19"/>
  <c r="J18"/>
  <c r="H18"/>
  <c r="J17"/>
  <c r="H17"/>
  <c r="J16"/>
  <c r="H16"/>
  <c r="J15"/>
  <c r="H15"/>
  <c r="J14"/>
  <c r="J20" s="1"/>
  <c r="E20" s="1"/>
  <c r="H14"/>
  <c r="H20" s="1"/>
  <c r="H22" s="1"/>
  <c r="H31" l="1"/>
  <c r="J16" i="2"/>
  <c r="H16"/>
  <c r="H39" s="1"/>
  <c r="H65" i="3"/>
  <c r="J32"/>
  <c r="J34" s="1"/>
  <c r="H34"/>
  <c r="H26" i="4"/>
  <c r="H28" s="1"/>
  <c r="H30" s="1"/>
  <c r="H70" i="3"/>
  <c r="H72" s="1"/>
  <c r="H39" i="5"/>
  <c r="J46" i="2"/>
  <c r="J68" s="1"/>
  <c r="E68" s="1"/>
  <c r="J22"/>
  <c r="E22" s="1"/>
  <c r="J26" i="4"/>
  <c r="J28" s="1"/>
  <c r="J37" i="5"/>
  <c r="E37" s="1"/>
  <c r="E19"/>
  <c r="I39"/>
  <c r="E70" i="3"/>
  <c r="J65"/>
  <c r="E65" s="1"/>
  <c r="H68" i="2"/>
  <c r="I39"/>
  <c r="E16"/>
  <c r="J29" i="1"/>
  <c r="E29" s="1"/>
  <c r="E27"/>
  <c r="J22"/>
  <c r="H74" i="3" l="1"/>
  <c r="E32"/>
  <c r="E26" i="4"/>
  <c r="I41" i="5"/>
  <c r="E11" i="6"/>
  <c r="H41" i="5"/>
  <c r="D11" i="6"/>
  <c r="E46" i="2"/>
  <c r="D12" i="6"/>
  <c r="F12" s="1"/>
  <c r="H70" i="2"/>
  <c r="J39"/>
  <c r="E39" s="1"/>
  <c r="I70"/>
  <c r="J39" i="5"/>
  <c r="E39" s="1"/>
  <c r="J30" i="4"/>
  <c r="E30" s="1"/>
  <c r="E28"/>
  <c r="E34" i="3"/>
  <c r="J74"/>
  <c r="E74" s="1"/>
  <c r="J31" i="1"/>
  <c r="E31" s="1"/>
  <c r="E22"/>
  <c r="D15" i="6" l="1"/>
  <c r="J70" i="2"/>
  <c r="E70" s="1"/>
  <c r="E15" i="6"/>
  <c r="F11"/>
  <c r="L24" s="1"/>
  <c r="M24" s="1"/>
  <c r="J41" i="5"/>
  <c r="E41" s="1"/>
  <c r="M26" i="6" l="1"/>
  <c r="F8" s="1"/>
  <c r="I8" l="1"/>
  <c r="F9"/>
  <c r="I9"/>
</calcChain>
</file>

<file path=xl/sharedStrings.xml><?xml version="1.0" encoding="utf-8"?>
<sst xmlns="http://schemas.openxmlformats.org/spreadsheetml/2006/main" count="1007" uniqueCount="325">
  <si>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</si>
  <si>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</si>
  <si>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</si>
  <si>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</si>
  <si>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</si>
  <si>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</si>
  <si>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</si>
  <si>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</si>
  <si>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</si>
  <si>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</si>
  <si>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</si>
  <si>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</si>
  <si>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</si>
  <si>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</si>
  <si>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</si>
  <si>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</si>
  <si>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</si>
  <si>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</si>
  <si>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</si>
  <si>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</si>
  <si>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</si>
  <si>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</si>
  <si>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</si>
  <si>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</si>
  <si>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</si>
  <si>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</si>
  <si>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</si>
  <si>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</si>
  <si>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</si>
  <si>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</si>
  <si>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</si>
  <si>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</si>
  <si>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</si>
  <si>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</si>
  <si>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</si>
  <si>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</si>
  <si>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</si>
  <si>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</si>
  <si>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</si>
  <si>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</si>
  <si>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</si>
  <si>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</si>
  <si>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</si>
  <si>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pre KL</t>
  </si>
  <si>
    <t>pozícia</t>
  </si>
  <si>
    <t>PRÁCE A DODÁVKY HSV</t>
  </si>
  <si>
    <t>9 - OSTATNÉ KONŠTRUKCIE A PRÁCE</t>
  </si>
  <si>
    <t>013</t>
  </si>
  <si>
    <t>979082111</t>
  </si>
  <si>
    <t>Vnútrostavenisková doprava sute a vybúraných hmôt do 10 m</t>
  </si>
  <si>
    <t>t</t>
  </si>
  <si>
    <t>EK</t>
  </si>
  <si>
    <t>S</t>
  </si>
  <si>
    <t>221</t>
  </si>
  <si>
    <t>979084216</t>
  </si>
  <si>
    <t>Vodorovná doprava vybúraných hmôt po suchu do 5 km</t>
  </si>
  <si>
    <t>312</t>
  </si>
  <si>
    <t>979086213</t>
  </si>
  <si>
    <t>Nakladanie vybúraných hmôt</t>
  </si>
  <si>
    <t>979131409</t>
  </si>
  <si>
    <t>Poplatok za ulož.a znešk.staveb.sute na vymedzených skládkach "O"-ostatný odpad</t>
  </si>
  <si>
    <t>000</t>
  </si>
  <si>
    <t>98.561.1</t>
  </si>
  <si>
    <t>Premiestn. plech. garáže, zhotov. podkladu, náter</t>
  </si>
  <si>
    <t>kpl</t>
  </si>
  <si>
    <t>006</t>
  </si>
  <si>
    <t>981011112</t>
  </si>
  <si>
    <t>Demolácia budov postupným rozoberaním drevených</t>
  </si>
  <si>
    <t>m3</t>
  </si>
  <si>
    <t xml:space="preserve">9 - OSTATNÉ KONŠTRUKCIE A PRÁCE  spolu: </t>
  </si>
  <si>
    <t xml:space="preserve">PRÁCE A DODÁVKY HSV  spolu: </t>
  </si>
  <si>
    <t>OSTATNÉ</t>
  </si>
  <si>
    <t>OST</t>
  </si>
  <si>
    <t>999999905.1</t>
  </si>
  <si>
    <t>Premiestn. plech. garáže, zhotovenie podkladu, náter</t>
  </si>
  <si>
    <t>U</t>
  </si>
  <si>
    <t xml:space="preserve">OSTATNÉ  spolu: </t>
  </si>
  <si>
    <t>1 - ZEMNE PRÁCE</t>
  </si>
  <si>
    <t>113107135</t>
  </si>
  <si>
    <t>Odstránenie podkladov alebo krytov z betónu hr. do 100 mm, do 200 m2</t>
  </si>
  <si>
    <t>m2</t>
  </si>
  <si>
    <t>002</t>
  </si>
  <si>
    <t>113152112</t>
  </si>
  <si>
    <t>Odstránenie podkladov spevnených plôch z kameniva drveného</t>
  </si>
  <si>
    <t xml:space="preserve">1 - ZEMNE PRÁCE  spolu: </t>
  </si>
  <si>
    <t>5 - KOMUNIKÁCIE</t>
  </si>
  <si>
    <t>564851114</t>
  </si>
  <si>
    <t>Podklad zo štrkodrte</t>
  </si>
  <si>
    <t>596211130</t>
  </si>
  <si>
    <t>Kladenie zámkovej dlažby pre chodcov do 50 m2</t>
  </si>
  <si>
    <t>MAT</t>
  </si>
  <si>
    <t>592462886</t>
  </si>
  <si>
    <t>Dlažba betónová hladká prírodná</t>
  </si>
  <si>
    <t>EZ</t>
  </si>
  <si>
    <t xml:space="preserve">5 - KOMUNIKÁCIE  spolu: </t>
  </si>
  <si>
    <t>917862111</t>
  </si>
  <si>
    <t>Osad. chodník. obrubníka betón. stojatého s oporou do lôžka z betónu tr. C 12/15</t>
  </si>
  <si>
    <t>m</t>
  </si>
  <si>
    <t>592173208</t>
  </si>
  <si>
    <t>Obrubník záhonový 100x5x20</t>
  </si>
  <si>
    <t>kus</t>
  </si>
  <si>
    <t>918101111</t>
  </si>
  <si>
    <t>Lôžko pod obrubníky, krajníky, obruby z betónu tr. C 12/15</t>
  </si>
  <si>
    <t>003</t>
  </si>
  <si>
    <t>941221111.1</t>
  </si>
  <si>
    <t>Montáž lešenia</t>
  </si>
  <si>
    <t>941221211.1</t>
  </si>
  <si>
    <t>Príplatok k lešeniu za prvý a ZKD deň použitia</t>
  </si>
  <si>
    <t>941221811.1</t>
  </si>
  <si>
    <t>Demontáž lešenia</t>
  </si>
  <si>
    <t>011</t>
  </si>
  <si>
    <t>998012041</t>
  </si>
  <si>
    <t>Presun hmôt pre budovy výšky do 6 m</t>
  </si>
  <si>
    <t>998223011</t>
  </si>
  <si>
    <t>Presun hmôt pre pozemné komunikácie, kryt dláždený</t>
  </si>
  <si>
    <t>PRÁCE A DODÁVKY PSV</t>
  </si>
  <si>
    <t>762 - Konštrukcie tesárske</t>
  </si>
  <si>
    <t>762</t>
  </si>
  <si>
    <t>762341129.1</t>
  </si>
  <si>
    <t>Debnenia striech OSB doska</t>
  </si>
  <si>
    <t>IK</t>
  </si>
  <si>
    <t>605151500.1</t>
  </si>
  <si>
    <t>Výmena poškodeného latovania</t>
  </si>
  <si>
    <t>IZ</t>
  </si>
  <si>
    <t>998762202</t>
  </si>
  <si>
    <t>Presun hmôt pre tesárske konštr. v objektoch výšky do 12 m</t>
  </si>
  <si>
    <t xml:space="preserve">762 - Konštrukcie tesárske  spolu: </t>
  </si>
  <si>
    <t>764 - Konštrukcie klampiarske</t>
  </si>
  <si>
    <t>764</t>
  </si>
  <si>
    <t>764111183.1</t>
  </si>
  <si>
    <t>Montáž krytiny z pozinkovaného plechu, sklon do 30°+dod.</t>
  </si>
  <si>
    <t>764252503</t>
  </si>
  <si>
    <t>Žľab pododkvapný polkruhový rš 330</t>
  </si>
  <si>
    <t>764352223</t>
  </si>
  <si>
    <t>Montáž žľaby pododkvap.polkruh.</t>
  </si>
  <si>
    <t>764352314</t>
  </si>
  <si>
    <t>Montáž žľabové hrdlo</t>
  </si>
  <si>
    <t>764352916</t>
  </si>
  <si>
    <t>Klamp.háky na žľaby polkruhové rš 330+mont.</t>
  </si>
  <si>
    <t>764352917</t>
  </si>
  <si>
    <t>Klamp. čelá žľaby polkruhové rš 330</t>
  </si>
  <si>
    <t>764352943</t>
  </si>
  <si>
    <t>Klamp. hrdlá žľaby polkruhové</t>
  </si>
  <si>
    <t>764359261</t>
  </si>
  <si>
    <t>Klamp. príplatok priskrutkovanie hákov pododkvapových</t>
  </si>
  <si>
    <t>764454213</t>
  </si>
  <si>
    <t>Montáž rúry odpadové kruhové</t>
  </si>
  <si>
    <t>764456953.1</t>
  </si>
  <si>
    <t>Klamp. pl. kolien kruhových + mont.</t>
  </si>
  <si>
    <t>764554503</t>
  </si>
  <si>
    <t>Odpadové rúry kruhové</t>
  </si>
  <si>
    <t>764710231</t>
  </si>
  <si>
    <t>Montáž objímky pre kruhové odpadové rúry s priemerom 60 - 150 mm +dod.</t>
  </si>
  <si>
    <t>998764201</t>
  </si>
  <si>
    <t>Presun hmôt pre klampiarske konštr. v objektoch výšky do 6 m</t>
  </si>
  <si>
    <t xml:space="preserve">764 - Konštrukcie klampiarske  spolu: </t>
  </si>
  <si>
    <t>783 - Nátery</t>
  </si>
  <si>
    <t>783</t>
  </si>
  <si>
    <t>783782203</t>
  </si>
  <si>
    <t>Nátery tesárskych konštr. Lastanoxom Q (Bochemit QB-inovovaná náhrada)</t>
  </si>
  <si>
    <t xml:space="preserve">783 - Nátery  spolu: </t>
  </si>
  <si>
    <t xml:space="preserve">PRÁCE A DODÁVKY PSV  spolu: </t>
  </si>
  <si>
    <t xml:space="preserve">PRÁCE A DODÁVKY M  spolu: </t>
  </si>
  <si>
    <t xml:space="preserve">999 - MCE ostatné  spolu: </t>
  </si>
  <si>
    <t>MK</t>
  </si>
  <si>
    <t>921.191.1</t>
  </si>
  <si>
    <t>Elektromontáž - elektroinštalácia+bleskozvod</t>
  </si>
  <si>
    <t>900</t>
  </si>
  <si>
    <t>999 - MCE ostatné</t>
  </si>
  <si>
    <t>PRÁCE A DODÁVKY M</t>
  </si>
  <si>
    <t xml:space="preserve">767 - Konštrukcie doplnk. kovové stavebné  spolu: </t>
  </si>
  <si>
    <t>998767201</t>
  </si>
  <si>
    <t>Presun hmôt pre kovové stav. doplnk. konštr. v objektoch výšky do 6 m</t>
  </si>
  <si>
    <t>767</t>
  </si>
  <si>
    <t>767213111.1</t>
  </si>
  <si>
    <t>súbor</t>
  </si>
  <si>
    <t>D+M zábradlia schodíšť dl.3m</t>
  </si>
  <si>
    <t>767195200.1</t>
  </si>
  <si>
    <t>Demont.+ montáž okenných mreží</t>
  </si>
  <si>
    <t>767-R</t>
  </si>
  <si>
    <t>ks</t>
  </si>
  <si>
    <t>Konštrukcie doplnkové kovové stavebné   D+M vetr. mriežky</t>
  </si>
  <si>
    <t>767 - Konštrukcie doplnk. kovové stavebné</t>
  </si>
  <si>
    <t>764410850</t>
  </si>
  <si>
    <t>Klamp. demont. parapetov rš 330</t>
  </si>
  <si>
    <t>764410270</t>
  </si>
  <si>
    <t>Klamp oplechovanie parapetov rš 500</t>
  </si>
  <si>
    <t>Debnenia striech skrutkovaním na krokvy</t>
  </si>
  <si>
    <t xml:space="preserve">721 - Vnútorná kanalizácia  spolu: </t>
  </si>
  <si>
    <t>998721201</t>
  </si>
  <si>
    <t>Presun hmôt pre vnút. kanalizáciu v objektoch výšky do 6 m</t>
  </si>
  <si>
    <t>721</t>
  </si>
  <si>
    <t>721177113.1</t>
  </si>
  <si>
    <t>Odvetranie kanaliz. potr. DN 110</t>
  </si>
  <si>
    <t>721 - Vnútorná kanalizácia</t>
  </si>
  <si>
    <t xml:space="preserve">712 - Povlakové krytiny  spolu: </t>
  </si>
  <si>
    <t>998712202</t>
  </si>
  <si>
    <t>Presun hmôt pre izolácie povlakové v objektoch výšky do 12 m</t>
  </si>
  <si>
    <t>712</t>
  </si>
  <si>
    <t>712551112</t>
  </si>
  <si>
    <t>Oprava povlakovej krytiny</t>
  </si>
  <si>
    <t>712 - Povlakové krytiny</t>
  </si>
  <si>
    <t>998011001</t>
  </si>
  <si>
    <t>Presun hmôt pre budovy murované výšky do 6 m</t>
  </si>
  <si>
    <t>971042251.1</t>
  </si>
  <si>
    <t>Vybúr. otvorov v murive</t>
  </si>
  <si>
    <t>953945221</t>
  </si>
  <si>
    <t>Profil PVC s integrovanou tkaninou PCI 10x10 - rohový</t>
  </si>
  <si>
    <t>953945115</t>
  </si>
  <si>
    <t>Lišta PVC s odkvapovým nosom</t>
  </si>
  <si>
    <t>953945101</t>
  </si>
  <si>
    <t>Profil soklový hliníkový BAUMIT</t>
  </si>
  <si>
    <t>941941841</t>
  </si>
  <si>
    <t>Demontáž lešenia ľahk. radového s podlahami š. do 1,2 m v. do 10 m</t>
  </si>
  <si>
    <t>941941291</t>
  </si>
  <si>
    <t>Príplatok za prvý a každý ďalší mesiac použitia lešenia</t>
  </si>
  <si>
    <t>941941041</t>
  </si>
  <si>
    <t xml:space="preserve">6 - ÚPRAVY POVRCHOV, PODLAHY, VÝPLNE  spolu: </t>
  </si>
  <si>
    <t>625258110</t>
  </si>
  <si>
    <t>Doteplenie vonk. konštr. bez povrch. úpravy XPS STYRODUR 2800 C BASF lepený celoplošne bez prikotv. hr. izol. 100 mm</t>
  </si>
  <si>
    <t>625254315</t>
  </si>
  <si>
    <t>Kontaktný zateplovací systém hr. 150 mm( EPS ) natĺkacie kotvy</t>
  </si>
  <si>
    <t>622909010</t>
  </si>
  <si>
    <t>Očistenie vonkajšej omietky vysokotlakovou súpravou WAP</t>
  </si>
  <si>
    <t>014</t>
  </si>
  <si>
    <t>622466115</t>
  </si>
  <si>
    <t>Príprava podkladu BAUMIT-Betonkontakt,pod omietky vonk.stien, zvýš. priľnavosti</t>
  </si>
  <si>
    <t>622465112</t>
  </si>
  <si>
    <t>Omietka vonk. stien mramorové zrná strednozrnná</t>
  </si>
  <si>
    <t>622464143</t>
  </si>
  <si>
    <t>Omietka vonk. stien tenkovrstv. silikónová roztieraná strednoznná</t>
  </si>
  <si>
    <t>620991121</t>
  </si>
  <si>
    <t>Zakrývanie výplní vonk. otvorov z lešenia</t>
  </si>
  <si>
    <t>6 - ÚPRAVY POVRCHOV, PODLAHY, VÝPLNE</t>
  </si>
  <si>
    <t>Žľab pododkvapný polkruhový rš 330,5m</t>
  </si>
  <si>
    <t>Montáž žľaby pododkvap.polkruh</t>
  </si>
  <si>
    <t>Montáž žľabové hrdlo HRD120 d-120</t>
  </si>
  <si>
    <t>Klamp. háky na žľaby polkruhové rš 330 + mont.</t>
  </si>
  <si>
    <t>Montáž pl. rúry odpadové kruhové</t>
  </si>
  <si>
    <t>764456953</t>
  </si>
  <si>
    <t>001</t>
  </si>
  <si>
    <t>175101201</t>
  </si>
  <si>
    <t>Obsyp objektu bez prehodenia sypaniny</t>
  </si>
  <si>
    <t>175101209</t>
  </si>
  <si>
    <t>Obsyp objektu príplatok za prehodenie sypaniny</t>
  </si>
  <si>
    <t>181201102</t>
  </si>
  <si>
    <t>Úprava pláne zárezov v horn. tr. 1-4 so zhutnením</t>
  </si>
  <si>
    <t>971042261-R</t>
  </si>
  <si>
    <t>Úprava vstupov</t>
  </si>
  <si>
    <t>Dátum:</t>
  </si>
  <si>
    <t xml:space="preserve">Dátum: </t>
  </si>
  <si>
    <t>Stavba: Stavebné úpravy objektov v areáli futbalového ihriska</t>
  </si>
  <si>
    <t>Objekt: SO 04 Zastrešenie a úprava altánku</t>
  </si>
  <si>
    <t>Objekt: SO 03 Šatne na ihrisku - Zateplenie obvodových múrov</t>
  </si>
  <si>
    <t>Objekt: SO 02 Šatne na ihrisku - Odvedenie dažďovej vody zo strechy</t>
  </si>
  <si>
    <t>Objekt: SO 01 Šatne na ihrisku - Okapový chodník</t>
  </si>
  <si>
    <t>Odberateľ: Obec Dunajov</t>
  </si>
  <si>
    <t>Objekt: SO 05 Odstránenie drev. objektu a premiestn. plech. garáže</t>
  </si>
  <si>
    <t>Prehľad nákladov v EUR</t>
  </si>
  <si>
    <t>Celkom</t>
  </si>
  <si>
    <t xml:space="preserve"> Stavba :</t>
  </si>
  <si>
    <t xml:space="preserve">Miesto: </t>
  </si>
  <si>
    <t>Rozpočet:</t>
  </si>
  <si>
    <t>Krycí list rozpočtu v</t>
  </si>
  <si>
    <t xml:space="preserve"> Objekt :</t>
  </si>
  <si>
    <t>Spracoval:</t>
  </si>
  <si>
    <t>Krycí list splátky v</t>
  </si>
  <si>
    <t xml:space="preserve"> </t>
  </si>
  <si>
    <t>Dňa:</t>
  </si>
  <si>
    <t>Zmluva č.:</t>
  </si>
  <si>
    <t>Krycí list výrobnej kalkulácie v</t>
  </si>
  <si>
    <t xml:space="preserve"> Odberateľ:</t>
  </si>
  <si>
    <t xml:space="preserve">     </t>
  </si>
  <si>
    <t>IČO:</t>
  </si>
  <si>
    <t>DIČ:</t>
  </si>
  <si>
    <t xml:space="preserve"> Dodávateľ:</t>
  </si>
  <si>
    <t xml:space="preserve"> Projektant:</t>
  </si>
  <si>
    <t>M3 OP</t>
  </si>
  <si>
    <t>M2 UP</t>
  </si>
  <si>
    <t>M2 ZP</t>
  </si>
  <si>
    <t>M</t>
  </si>
  <si>
    <t>A</t>
  </si>
  <si>
    <t xml:space="preserve"> ZRN</t>
  </si>
  <si>
    <t>konštrukcie a práce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</si>
  <si>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</si>
  <si>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</si>
  <si>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</si>
  <si>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</si>
  <si>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</si>
  <si>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</si>
  <si>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</si>
  <si>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</si>
  <si>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</si>
  <si>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</si>
  <si>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Územné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</si>
  <si>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</si>
  <si>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</si>
  <si>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</si>
  <si>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</si>
  <si>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</si>
  <si>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</si>
  <si>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</si>
  <si>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</si>
  <si>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</si>
  <si>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</si>
  <si>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</si>
  <si>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</si>
  <si>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</si>
  <si>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</si>
  <si>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</si>
  <si>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</si>
  <si>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</si>
  <si>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</si>
  <si>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</si>
  <si>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</si>
  <si>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</si>
  <si>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</si>
  <si>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</si>
  <si>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</si>
  <si>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</si>
  <si>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</si>
  <si>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</si>
  <si>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Krycí list v EUR</t>
  </si>
  <si>
    <t>Stavebné úpravy objektov v areáli futbalového ihriska</t>
  </si>
  <si>
    <t>Obec Dunajov</t>
  </si>
</sst>
</file>

<file path=xl/styles.xml><?xml version="1.0" encoding="utf-8"?>
<styleSheet xmlns="http://schemas.openxmlformats.org/spreadsheetml/2006/main">
  <numFmts count="10">
    <numFmt numFmtId="164" formatCode="#,##0.00000"/>
    <numFmt numFmtId="165" formatCode="#,##0.000"/>
    <numFmt numFmtId="166" formatCode="#,##0.0"/>
    <numFmt numFmtId="167" formatCode="#,##0.0000"/>
    <numFmt numFmtId="168" formatCode="0.000"/>
    <numFmt numFmtId="169" formatCode="#,##0&quot; Sk&quot;;[Red]&quot;-&quot;#,##0&quot; Sk&quot;"/>
    <numFmt numFmtId="170" formatCode="_-* #,##0\ &quot;Sk&quot;_-;\-* #,##0\ &quot;Sk&quot;_-;_-* &quot;-&quot;\ &quot;Sk&quot;_-;_-@_-"/>
    <numFmt numFmtId="171" formatCode="#,##0\ _S_k"/>
    <numFmt numFmtId="172" formatCode="#,##0\ &quot;Sk&quot;"/>
    <numFmt numFmtId="173" formatCode="#,##0&quot; &quot;"/>
  </numFmts>
  <fonts count="19">
    <font>
      <sz val="10"/>
      <color rgb="FF000000"/>
      <name val="Arial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Arial CE"/>
      <family val="2"/>
      <charset val="238"/>
    </font>
    <font>
      <sz val="8"/>
      <color rgb="FFFFFFFF"/>
      <name val="Arial Narrow"/>
      <family val="2"/>
      <charset val="238"/>
    </font>
    <font>
      <sz val="7.5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rgb="FF0000FF"/>
      <name val="Arial Narrow"/>
      <family val="2"/>
      <charset val="238"/>
    </font>
    <font>
      <b/>
      <sz val="7"/>
      <color rgb="FF000000"/>
      <name val="Letter Gothic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10"/>
      <name val="Arial CE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FFF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A0E0E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3" fillId="0" borderId="0"/>
    <xf numFmtId="0" fontId="9" fillId="0" borderId="4">
      <alignment vertical="center"/>
    </xf>
    <xf numFmtId="0" fontId="9" fillId="0" borderId="4" applyFont="0" applyFill="0" applyBorder="0">
      <alignment vertical="center"/>
    </xf>
    <xf numFmtId="169" fontId="9" fillId="0" borderId="4"/>
    <xf numFmtId="0" fontId="9" fillId="0" borderId="4" applyFont="0" applyFill="0"/>
    <xf numFmtId="170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9" fillId="0" borderId="6" applyBorder="0">
      <alignment vertical="center"/>
    </xf>
    <xf numFmtId="0" fontId="14" fillId="0" borderId="0" applyNumberFormat="0" applyFill="0" applyBorder="0" applyAlignment="0" applyProtection="0"/>
    <xf numFmtId="0" fontId="9" fillId="0" borderId="6">
      <alignment vertical="center"/>
    </xf>
    <xf numFmtId="0" fontId="15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4" fillId="0" borderId="0" xfId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49" fontId="2" fillId="0" borderId="0" xfId="0" applyNumberFormat="1" applyFont="1"/>
    <xf numFmtId="0" fontId="6" fillId="0" borderId="0" xfId="1" applyFont="1"/>
    <xf numFmtId="49" fontId="6" fillId="0" borderId="0" xfId="1" applyNumberFormat="1" applyFont="1"/>
    <xf numFmtId="166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vertical="top"/>
    </xf>
    <xf numFmtId="49" fontId="4" fillId="0" borderId="0" xfId="1" applyNumberFormat="1" applyFo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68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/>
    </xf>
    <xf numFmtId="0" fontId="2" fillId="0" borderId="8" xfId="0" applyFont="1" applyBorder="1" applyAlignment="1">
      <alignment horizontal="right" vertical="top"/>
    </xf>
    <xf numFmtId="49" fontId="2" fillId="0" borderId="8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left" vertical="top" wrapText="1"/>
    </xf>
    <xf numFmtId="165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horizontal="right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7" fillId="0" borderId="0" xfId="0" applyNumberFormat="1" applyFont="1"/>
    <xf numFmtId="0" fontId="16" fillId="0" borderId="0" xfId="31" applyFont="1" applyAlignment="1">
      <alignment horizontal="left" vertical="center"/>
    </xf>
    <xf numFmtId="0" fontId="16" fillId="0" borderId="0" xfId="31" applyFont="1"/>
    <xf numFmtId="0" fontId="16" fillId="0" borderId="13" xfId="31" applyFont="1" applyBorder="1" applyAlignment="1">
      <alignment horizontal="left" vertical="center"/>
    </xf>
    <xf numFmtId="0" fontId="16" fillId="0" borderId="14" xfId="31" applyFont="1" applyBorder="1" applyAlignment="1">
      <alignment horizontal="left" vertical="center"/>
    </xf>
    <xf numFmtId="0" fontId="16" fillId="0" borderId="14" xfId="31" applyFont="1" applyBorder="1" applyAlignment="1">
      <alignment horizontal="right" vertical="center"/>
    </xf>
    <xf numFmtId="0" fontId="16" fillId="0" borderId="15" xfId="31" applyFont="1" applyBorder="1" applyAlignment="1">
      <alignment horizontal="left" vertical="center"/>
    </xf>
    <xf numFmtId="0" fontId="18" fillId="0" borderId="0" xfId="31" applyFont="1"/>
    <xf numFmtId="49" fontId="18" fillId="0" borderId="0" xfId="31" applyNumberFormat="1" applyFont="1"/>
    <xf numFmtId="0" fontId="16" fillId="0" borderId="16" xfId="31" applyFont="1" applyBorder="1" applyAlignment="1">
      <alignment horizontal="left" vertical="center"/>
    </xf>
    <xf numFmtId="0" fontId="16" fillId="0" borderId="17" xfId="31" applyFont="1" applyBorder="1" applyAlignment="1">
      <alignment horizontal="left" vertical="center"/>
    </xf>
    <xf numFmtId="0" fontId="16" fillId="0" borderId="17" xfId="31" applyFont="1" applyBorder="1" applyAlignment="1">
      <alignment horizontal="right" vertical="center"/>
    </xf>
    <xf numFmtId="0" fontId="16" fillId="0" borderId="18" xfId="31" applyFont="1" applyBorder="1" applyAlignment="1">
      <alignment horizontal="left" vertical="center"/>
    </xf>
    <xf numFmtId="0" fontId="16" fillId="0" borderId="19" xfId="31" applyFont="1" applyBorder="1" applyAlignment="1">
      <alignment horizontal="left" vertical="center"/>
    </xf>
    <xf numFmtId="0" fontId="16" fillId="0" borderId="20" xfId="31" applyFont="1" applyBorder="1" applyAlignment="1">
      <alignment horizontal="left" vertical="center"/>
    </xf>
    <xf numFmtId="0" fontId="16" fillId="0" borderId="20" xfId="31" applyFont="1" applyBorder="1" applyAlignment="1">
      <alignment horizontal="right" vertical="center"/>
    </xf>
    <xf numFmtId="0" fontId="16" fillId="0" borderId="21" xfId="31" applyFont="1" applyBorder="1" applyAlignment="1">
      <alignment horizontal="left" vertical="center"/>
    </xf>
    <xf numFmtId="49" fontId="16" fillId="0" borderId="14" xfId="31" applyNumberFormat="1" applyFont="1" applyBorder="1" applyAlignment="1">
      <alignment horizontal="right" vertical="center"/>
    </xf>
    <xf numFmtId="49" fontId="16" fillId="0" borderId="17" xfId="31" applyNumberFormat="1" applyFont="1" applyBorder="1" applyAlignment="1">
      <alignment horizontal="right" vertical="center"/>
    </xf>
    <xf numFmtId="49" fontId="16" fillId="0" borderId="20" xfId="31" applyNumberFormat="1" applyFont="1" applyBorder="1" applyAlignment="1">
      <alignment horizontal="right" vertical="center"/>
    </xf>
    <xf numFmtId="0" fontId="16" fillId="0" borderId="13" xfId="31" applyFont="1" applyBorder="1" applyAlignment="1">
      <alignment horizontal="right" vertical="center"/>
    </xf>
    <xf numFmtId="0" fontId="16" fillId="0" borderId="14" xfId="31" applyFont="1" applyBorder="1" applyAlignment="1">
      <alignment vertical="center"/>
    </xf>
    <xf numFmtId="171" fontId="16" fillId="0" borderId="14" xfId="31" applyNumberFormat="1" applyFont="1" applyBorder="1" applyAlignment="1">
      <alignment horizontal="left" vertical="center"/>
    </xf>
    <xf numFmtId="172" fontId="16" fillId="0" borderId="14" xfId="31" applyNumberFormat="1" applyFont="1" applyBorder="1" applyAlignment="1">
      <alignment horizontal="right" vertical="center"/>
    </xf>
    <xf numFmtId="3" fontId="16" fillId="0" borderId="22" xfId="31" applyNumberFormat="1" applyFont="1" applyBorder="1" applyAlignment="1">
      <alignment horizontal="right" vertical="center"/>
    </xf>
    <xf numFmtId="3" fontId="16" fillId="0" borderId="15" xfId="31" applyNumberFormat="1" applyFont="1" applyBorder="1" applyAlignment="1">
      <alignment vertical="center"/>
    </xf>
    <xf numFmtId="0" fontId="16" fillId="0" borderId="23" xfId="31" applyFont="1" applyBorder="1" applyAlignment="1">
      <alignment horizontal="right" vertical="center"/>
    </xf>
    <xf numFmtId="0" fontId="16" fillId="0" borderId="24" xfId="31" applyFont="1" applyBorder="1" applyAlignment="1">
      <alignment vertical="center"/>
    </xf>
    <xf numFmtId="171" fontId="16" fillId="0" borderId="24" xfId="31" applyNumberFormat="1" applyFont="1" applyBorder="1" applyAlignment="1">
      <alignment horizontal="left" vertical="center"/>
    </xf>
    <xf numFmtId="172" fontId="16" fillId="0" borderId="24" xfId="31" applyNumberFormat="1" applyFont="1" applyBorder="1" applyAlignment="1">
      <alignment horizontal="right" vertical="center"/>
    </xf>
    <xf numFmtId="3" fontId="16" fillId="0" borderId="25" xfId="31" applyNumberFormat="1" applyFont="1" applyBorder="1" applyAlignment="1">
      <alignment horizontal="right" vertical="center"/>
    </xf>
    <xf numFmtId="0" fontId="16" fillId="0" borderId="24" xfId="31" applyFont="1" applyBorder="1" applyAlignment="1">
      <alignment horizontal="right" vertical="center"/>
    </xf>
    <xf numFmtId="3" fontId="16" fillId="0" borderId="26" xfId="31" applyNumberFormat="1" applyFont="1" applyBorder="1" applyAlignment="1">
      <alignment vertical="center"/>
    </xf>
    <xf numFmtId="0" fontId="18" fillId="0" borderId="27" xfId="31" applyFont="1" applyBorder="1" applyAlignment="1">
      <alignment horizontal="center" vertical="center"/>
    </xf>
    <xf numFmtId="0" fontId="16" fillId="0" borderId="28" xfId="31" applyFont="1" applyBorder="1" applyAlignment="1">
      <alignment horizontal="left" vertical="center"/>
    </xf>
    <xf numFmtId="0" fontId="16" fillId="0" borderId="28" xfId="31" applyFont="1" applyBorder="1" applyAlignment="1">
      <alignment horizontal="center" vertical="center"/>
    </xf>
    <xf numFmtId="0" fontId="16" fillId="0" borderId="29" xfId="31" applyFont="1" applyBorder="1" applyAlignment="1">
      <alignment horizontal="center" vertical="center"/>
    </xf>
    <xf numFmtId="0" fontId="16" fillId="0" borderId="30" xfId="31" applyFont="1" applyBorder="1" applyAlignment="1">
      <alignment horizontal="centerContinuous" vertical="center"/>
    </xf>
    <xf numFmtId="0" fontId="16" fillId="0" borderId="31" xfId="31" applyFont="1" applyBorder="1" applyAlignment="1">
      <alignment horizontal="centerContinuous" vertical="center"/>
    </xf>
    <xf numFmtId="0" fontId="16" fillId="0" borderId="32" xfId="31" applyFont="1" applyBorder="1" applyAlignment="1">
      <alignment horizontal="centerContinuous" vertical="center"/>
    </xf>
    <xf numFmtId="0" fontId="16" fillId="0" borderId="33" xfId="31" applyFont="1" applyBorder="1" applyAlignment="1">
      <alignment horizontal="center" vertical="center"/>
    </xf>
    <xf numFmtId="0" fontId="16" fillId="0" borderId="34" xfId="31" applyFont="1" applyBorder="1" applyAlignment="1">
      <alignment horizontal="left" vertical="center"/>
    </xf>
    <xf numFmtId="4" fontId="16" fillId="0" borderId="34" xfId="31" applyNumberFormat="1" applyFont="1" applyBorder="1" applyAlignment="1">
      <alignment horizontal="right" vertical="center"/>
    </xf>
    <xf numFmtId="4" fontId="16" fillId="0" borderId="35" xfId="31" applyNumberFormat="1" applyFont="1" applyBorder="1" applyAlignment="1">
      <alignment horizontal="right" vertical="center"/>
    </xf>
    <xf numFmtId="0" fontId="16" fillId="0" borderId="36" xfId="31" applyFont="1" applyBorder="1" applyAlignment="1">
      <alignment horizontal="left" vertical="center"/>
    </xf>
    <xf numFmtId="10" fontId="16" fillId="0" borderId="37" xfId="31" applyNumberFormat="1" applyFont="1" applyBorder="1" applyAlignment="1">
      <alignment horizontal="right" vertical="center"/>
    </xf>
    <xf numFmtId="0" fontId="16" fillId="0" borderId="38" xfId="31" applyFont="1" applyBorder="1" applyAlignment="1">
      <alignment horizontal="center" vertical="center"/>
    </xf>
    <xf numFmtId="0" fontId="16" fillId="0" borderId="39" xfId="31" applyFont="1" applyBorder="1" applyAlignment="1">
      <alignment horizontal="left" vertical="center"/>
    </xf>
    <xf numFmtId="4" fontId="16" fillId="0" borderId="39" xfId="31" applyNumberFormat="1" applyFont="1" applyBorder="1" applyAlignment="1">
      <alignment horizontal="right" vertical="center"/>
    </xf>
    <xf numFmtId="4" fontId="16" fillId="0" borderId="40" xfId="31" applyNumberFormat="1" applyFont="1" applyBorder="1" applyAlignment="1">
      <alignment horizontal="right" vertical="center"/>
    </xf>
    <xf numFmtId="0" fontId="16" fillId="0" borderId="41" xfId="31" applyFont="1" applyBorder="1" applyAlignment="1">
      <alignment horizontal="left" vertical="center"/>
    </xf>
    <xf numFmtId="10" fontId="16" fillId="0" borderId="42" xfId="31" applyNumberFormat="1" applyFont="1" applyBorder="1" applyAlignment="1">
      <alignment horizontal="right" vertical="center"/>
    </xf>
    <xf numFmtId="4" fontId="16" fillId="0" borderId="43" xfId="31" applyNumberFormat="1" applyFont="1" applyBorder="1" applyAlignment="1">
      <alignment horizontal="right" vertical="center"/>
    </xf>
    <xf numFmtId="0" fontId="16" fillId="0" borderId="44" xfId="31" applyFont="1" applyBorder="1" applyAlignment="1">
      <alignment horizontal="center" vertical="center"/>
    </xf>
    <xf numFmtId="0" fontId="16" fillId="0" borderId="45" xfId="31" applyFont="1" applyBorder="1" applyAlignment="1">
      <alignment horizontal="left" vertical="center"/>
    </xf>
    <xf numFmtId="4" fontId="16" fillId="0" borderId="45" xfId="31" applyNumberFormat="1" applyFont="1" applyBorder="1" applyAlignment="1">
      <alignment horizontal="right" vertical="center"/>
    </xf>
    <xf numFmtId="4" fontId="16" fillId="0" borderId="46" xfId="31" applyNumberFormat="1" applyFont="1" applyBorder="1" applyAlignment="1">
      <alignment horizontal="right" vertical="center"/>
    </xf>
    <xf numFmtId="4" fontId="16" fillId="0" borderId="47" xfId="31" applyNumberFormat="1" applyFont="1" applyBorder="1" applyAlignment="1">
      <alignment horizontal="right" vertical="center"/>
    </xf>
    <xf numFmtId="0" fontId="16" fillId="0" borderId="48" xfId="31" applyFont="1" applyBorder="1" applyAlignment="1">
      <alignment horizontal="center" vertical="center"/>
    </xf>
    <xf numFmtId="0" fontId="16" fillId="0" borderId="45" xfId="31" applyFont="1" applyBorder="1" applyAlignment="1">
      <alignment horizontal="right" vertical="center"/>
    </xf>
    <xf numFmtId="0" fontId="16" fillId="0" borderId="46" xfId="31" applyFont="1" applyBorder="1" applyAlignment="1">
      <alignment horizontal="left" vertical="center"/>
    </xf>
    <xf numFmtId="0" fontId="16" fillId="0" borderId="48" xfId="31" applyFont="1" applyBorder="1" applyAlignment="1">
      <alignment horizontal="right" vertical="center"/>
    </xf>
    <xf numFmtId="0" fontId="16" fillId="0" borderId="49" xfId="31" applyFont="1" applyBorder="1" applyAlignment="1">
      <alignment horizontal="centerContinuous" vertical="center"/>
    </xf>
    <xf numFmtId="0" fontId="16" fillId="0" borderId="50" xfId="31" applyFont="1" applyBorder="1" applyAlignment="1">
      <alignment horizontal="centerContinuous" vertical="center"/>
    </xf>
    <xf numFmtId="0" fontId="16" fillId="0" borderId="50" xfId="31" applyFont="1" applyBorder="1" applyAlignment="1">
      <alignment horizontal="center" vertical="center"/>
    </xf>
    <xf numFmtId="0" fontId="16" fillId="0" borderId="51" xfId="31" applyFont="1" applyBorder="1" applyAlignment="1">
      <alignment horizontal="centerContinuous" vertical="center"/>
    </xf>
    <xf numFmtId="173" fontId="16" fillId="0" borderId="31" xfId="31" applyNumberFormat="1" applyFont="1" applyBorder="1" applyAlignment="1">
      <alignment horizontal="centerContinuous" vertical="center"/>
    </xf>
    <xf numFmtId="0" fontId="16" fillId="0" borderId="52" xfId="31" applyFont="1" applyBorder="1" applyAlignment="1">
      <alignment horizontal="left" vertical="center"/>
    </xf>
    <xf numFmtId="0" fontId="16" fillId="0" borderId="53" xfId="31" applyFont="1" applyBorder="1" applyAlignment="1">
      <alignment horizontal="left" vertical="center"/>
    </xf>
    <xf numFmtId="0" fontId="16" fillId="0" borderId="54" xfId="31" applyFont="1" applyBorder="1" applyAlignment="1">
      <alignment horizontal="left" vertical="center"/>
    </xf>
    <xf numFmtId="0" fontId="16" fillId="0" borderId="0" xfId="31" applyFont="1" applyBorder="1" applyAlignment="1">
      <alignment horizontal="left" vertical="center"/>
    </xf>
    <xf numFmtId="0" fontId="16" fillId="0" borderId="55" xfId="31" applyFont="1" applyBorder="1" applyAlignment="1">
      <alignment horizontal="left" vertical="center"/>
    </xf>
    <xf numFmtId="0" fontId="16" fillId="0" borderId="42" xfId="31" applyFont="1" applyBorder="1" applyAlignment="1">
      <alignment horizontal="left" vertical="center"/>
    </xf>
    <xf numFmtId="0" fontId="16" fillId="0" borderId="52" xfId="31" applyFont="1" applyBorder="1" applyAlignment="1">
      <alignment horizontal="right" vertical="center"/>
    </xf>
    <xf numFmtId="0" fontId="16" fillId="0" borderId="0" xfId="31" applyFont="1" applyBorder="1" applyAlignment="1">
      <alignment horizontal="right" vertical="center"/>
    </xf>
    <xf numFmtId="0" fontId="16" fillId="0" borderId="56" xfId="31" applyFont="1" applyBorder="1" applyAlignment="1">
      <alignment horizontal="left" vertical="center"/>
    </xf>
    <xf numFmtId="0" fontId="16" fillId="0" borderId="37" xfId="31" applyFont="1" applyBorder="1" applyAlignment="1">
      <alignment horizontal="right" vertical="center"/>
    </xf>
    <xf numFmtId="4" fontId="16" fillId="0" borderId="42" xfId="31" applyNumberFormat="1" applyFont="1" applyBorder="1" applyAlignment="1">
      <alignment horizontal="right" vertical="center"/>
    </xf>
    <xf numFmtId="0" fontId="16" fillId="0" borderId="23" xfId="31" applyFont="1" applyBorder="1" applyAlignment="1">
      <alignment horizontal="left" vertical="center"/>
    </xf>
    <xf numFmtId="0" fontId="16" fillId="0" borderId="24" xfId="31" applyFont="1" applyBorder="1" applyAlignment="1">
      <alignment horizontal="left" vertical="center"/>
    </xf>
    <xf numFmtId="0" fontId="16" fillId="0" borderId="26" xfId="31" applyFont="1" applyBorder="1" applyAlignment="1">
      <alignment horizontal="left" vertical="center"/>
    </xf>
    <xf numFmtId="0" fontId="18" fillId="0" borderId="57" xfId="31" applyFont="1" applyBorder="1" applyAlignment="1">
      <alignment horizontal="center" vertical="center"/>
    </xf>
    <xf numFmtId="0" fontId="16" fillId="0" borderId="58" xfId="31" applyFont="1" applyBorder="1" applyAlignment="1">
      <alignment horizontal="left" vertical="center"/>
    </xf>
    <xf numFmtId="0" fontId="16" fillId="0" borderId="59" xfId="31" applyFont="1" applyBorder="1" applyAlignment="1">
      <alignment horizontal="left" vertical="center"/>
    </xf>
    <xf numFmtId="173" fontId="16" fillId="0" borderId="60" xfId="31" applyNumberFormat="1" applyFont="1" applyBorder="1" applyAlignment="1">
      <alignment horizontal="right" vertical="center"/>
    </xf>
    <xf numFmtId="0" fontId="17" fillId="0" borderId="0" xfId="31" applyFont="1" applyAlignment="1">
      <alignment horizontal="center" vertical="center"/>
    </xf>
  </cellXfs>
  <cellStyles count="32">
    <cellStyle name="1 000 Sk" xfId="2"/>
    <cellStyle name="1 000,-  Sk" xfId="3"/>
    <cellStyle name="1 000,- Kč" xfId="4"/>
    <cellStyle name="1 000,- Sk" xfId="5"/>
    <cellStyle name="1000 Sk_fakturuj99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normálne_KLs 2" xfId="31"/>
    <cellStyle name="TEXT" xfId="28"/>
    <cellStyle name="Text upozornění" xfId="29"/>
    <cellStyle name="TEXT1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9"/>
  <sheetViews>
    <sheetView tabSelected="1" workbookViewId="0">
      <selection activeCell="BC26" sqref="BC26"/>
    </sheetView>
  </sheetViews>
  <sheetFormatPr defaultRowHeight="12.75"/>
  <cols>
    <col min="1" max="1" width="0.7109375" style="83" customWidth="1"/>
    <col min="2" max="2" width="3.7109375" style="83" customWidth="1"/>
    <col min="3" max="3" width="6.85546875" style="83" customWidth="1"/>
    <col min="4" max="6" width="14" style="83" customWidth="1"/>
    <col min="7" max="7" width="3.85546875" style="83" customWidth="1"/>
    <col min="8" max="8" width="22.7109375" style="83" customWidth="1"/>
    <col min="9" max="9" width="14" style="83" customWidth="1"/>
    <col min="10" max="10" width="4.28515625" style="83" customWidth="1"/>
    <col min="11" max="11" width="19.7109375" style="83" customWidth="1"/>
    <col min="12" max="12" width="9.7109375" style="83" customWidth="1"/>
    <col min="13" max="13" width="14" style="83" customWidth="1"/>
    <col min="14" max="14" width="0.7109375" style="83" customWidth="1"/>
    <col min="15" max="15" width="1.42578125" style="83" customWidth="1"/>
    <col min="16" max="23" width="0" style="83" hidden="1" customWidth="1"/>
    <col min="24" max="25" width="5.7109375" style="83" hidden="1" customWidth="1"/>
    <col min="26" max="26" width="6.5703125" style="83" hidden="1" customWidth="1"/>
    <col min="27" max="27" width="21.42578125" style="83" hidden="1" customWidth="1"/>
    <col min="28" max="28" width="4.28515625" style="83" hidden="1" customWidth="1"/>
    <col min="29" max="29" width="8.28515625" style="83" hidden="1" customWidth="1"/>
    <col min="30" max="30" width="8.7109375" style="83" hidden="1" customWidth="1"/>
    <col min="31" max="51" width="0" style="83" hidden="1" customWidth="1"/>
    <col min="52" max="256" width="9.140625" style="83"/>
    <col min="257" max="257" width="0.7109375" style="83" customWidth="1"/>
    <col min="258" max="258" width="3.7109375" style="83" customWidth="1"/>
    <col min="259" max="259" width="6.85546875" style="83" customWidth="1"/>
    <col min="260" max="262" width="14" style="83" customWidth="1"/>
    <col min="263" max="263" width="3.85546875" style="83" customWidth="1"/>
    <col min="264" max="264" width="22.7109375" style="83" customWidth="1"/>
    <col min="265" max="265" width="14" style="83" customWidth="1"/>
    <col min="266" max="266" width="4.28515625" style="83" customWidth="1"/>
    <col min="267" max="267" width="19.7109375" style="83" customWidth="1"/>
    <col min="268" max="268" width="9.7109375" style="83" customWidth="1"/>
    <col min="269" max="269" width="14" style="83" customWidth="1"/>
    <col min="270" max="270" width="0.7109375" style="83" customWidth="1"/>
    <col min="271" max="271" width="1.42578125" style="83" customWidth="1"/>
    <col min="272" max="307" width="0" style="83" hidden="1" customWidth="1"/>
    <col min="308" max="512" width="9.140625" style="83"/>
    <col min="513" max="513" width="0.7109375" style="83" customWidth="1"/>
    <col min="514" max="514" width="3.7109375" style="83" customWidth="1"/>
    <col min="515" max="515" width="6.85546875" style="83" customWidth="1"/>
    <col min="516" max="518" width="14" style="83" customWidth="1"/>
    <col min="519" max="519" width="3.85546875" style="83" customWidth="1"/>
    <col min="520" max="520" width="22.7109375" style="83" customWidth="1"/>
    <col min="521" max="521" width="14" style="83" customWidth="1"/>
    <col min="522" max="522" width="4.28515625" style="83" customWidth="1"/>
    <col min="523" max="523" width="19.7109375" style="83" customWidth="1"/>
    <col min="524" max="524" width="9.7109375" style="83" customWidth="1"/>
    <col min="525" max="525" width="14" style="83" customWidth="1"/>
    <col min="526" max="526" width="0.7109375" style="83" customWidth="1"/>
    <col min="527" max="527" width="1.42578125" style="83" customWidth="1"/>
    <col min="528" max="563" width="0" style="83" hidden="1" customWidth="1"/>
    <col min="564" max="768" width="9.140625" style="83"/>
    <col min="769" max="769" width="0.7109375" style="83" customWidth="1"/>
    <col min="770" max="770" width="3.7109375" style="83" customWidth="1"/>
    <col min="771" max="771" width="6.85546875" style="83" customWidth="1"/>
    <col min="772" max="774" width="14" style="83" customWidth="1"/>
    <col min="775" max="775" width="3.85546875" style="83" customWidth="1"/>
    <col min="776" max="776" width="22.7109375" style="83" customWidth="1"/>
    <col min="777" max="777" width="14" style="83" customWidth="1"/>
    <col min="778" max="778" width="4.28515625" style="83" customWidth="1"/>
    <col min="779" max="779" width="19.7109375" style="83" customWidth="1"/>
    <col min="780" max="780" width="9.7109375" style="83" customWidth="1"/>
    <col min="781" max="781" width="14" style="83" customWidth="1"/>
    <col min="782" max="782" width="0.7109375" style="83" customWidth="1"/>
    <col min="783" max="783" width="1.42578125" style="83" customWidth="1"/>
    <col min="784" max="819" width="0" style="83" hidden="1" customWidth="1"/>
    <col min="820" max="1024" width="9.140625" style="83"/>
    <col min="1025" max="1025" width="0.7109375" style="83" customWidth="1"/>
    <col min="1026" max="1026" width="3.7109375" style="83" customWidth="1"/>
    <col min="1027" max="1027" width="6.85546875" style="83" customWidth="1"/>
    <col min="1028" max="1030" width="14" style="83" customWidth="1"/>
    <col min="1031" max="1031" width="3.85546875" style="83" customWidth="1"/>
    <col min="1032" max="1032" width="22.7109375" style="83" customWidth="1"/>
    <col min="1033" max="1033" width="14" style="83" customWidth="1"/>
    <col min="1034" max="1034" width="4.28515625" style="83" customWidth="1"/>
    <col min="1035" max="1035" width="19.7109375" style="83" customWidth="1"/>
    <col min="1036" max="1036" width="9.7109375" style="83" customWidth="1"/>
    <col min="1037" max="1037" width="14" style="83" customWidth="1"/>
    <col min="1038" max="1038" width="0.7109375" style="83" customWidth="1"/>
    <col min="1039" max="1039" width="1.42578125" style="83" customWidth="1"/>
    <col min="1040" max="1075" width="0" style="83" hidden="1" customWidth="1"/>
    <col min="1076" max="1280" width="9.140625" style="83"/>
    <col min="1281" max="1281" width="0.7109375" style="83" customWidth="1"/>
    <col min="1282" max="1282" width="3.7109375" style="83" customWidth="1"/>
    <col min="1283" max="1283" width="6.85546875" style="83" customWidth="1"/>
    <col min="1284" max="1286" width="14" style="83" customWidth="1"/>
    <col min="1287" max="1287" width="3.85546875" style="83" customWidth="1"/>
    <col min="1288" max="1288" width="22.7109375" style="83" customWidth="1"/>
    <col min="1289" max="1289" width="14" style="83" customWidth="1"/>
    <col min="1290" max="1290" width="4.28515625" style="83" customWidth="1"/>
    <col min="1291" max="1291" width="19.7109375" style="83" customWidth="1"/>
    <col min="1292" max="1292" width="9.7109375" style="83" customWidth="1"/>
    <col min="1293" max="1293" width="14" style="83" customWidth="1"/>
    <col min="1294" max="1294" width="0.7109375" style="83" customWidth="1"/>
    <col min="1295" max="1295" width="1.42578125" style="83" customWidth="1"/>
    <col min="1296" max="1331" width="0" style="83" hidden="1" customWidth="1"/>
    <col min="1332" max="1536" width="9.140625" style="83"/>
    <col min="1537" max="1537" width="0.7109375" style="83" customWidth="1"/>
    <col min="1538" max="1538" width="3.7109375" style="83" customWidth="1"/>
    <col min="1539" max="1539" width="6.85546875" style="83" customWidth="1"/>
    <col min="1540" max="1542" width="14" style="83" customWidth="1"/>
    <col min="1543" max="1543" width="3.85546875" style="83" customWidth="1"/>
    <col min="1544" max="1544" width="22.7109375" style="83" customWidth="1"/>
    <col min="1545" max="1545" width="14" style="83" customWidth="1"/>
    <col min="1546" max="1546" width="4.28515625" style="83" customWidth="1"/>
    <col min="1547" max="1547" width="19.7109375" style="83" customWidth="1"/>
    <col min="1548" max="1548" width="9.7109375" style="83" customWidth="1"/>
    <col min="1549" max="1549" width="14" style="83" customWidth="1"/>
    <col min="1550" max="1550" width="0.7109375" style="83" customWidth="1"/>
    <col min="1551" max="1551" width="1.42578125" style="83" customWidth="1"/>
    <col min="1552" max="1587" width="0" style="83" hidden="1" customWidth="1"/>
    <col min="1588" max="1792" width="9.140625" style="83"/>
    <col min="1793" max="1793" width="0.7109375" style="83" customWidth="1"/>
    <col min="1794" max="1794" width="3.7109375" style="83" customWidth="1"/>
    <col min="1795" max="1795" width="6.85546875" style="83" customWidth="1"/>
    <col min="1796" max="1798" width="14" style="83" customWidth="1"/>
    <col min="1799" max="1799" width="3.85546875" style="83" customWidth="1"/>
    <col min="1800" max="1800" width="22.7109375" style="83" customWidth="1"/>
    <col min="1801" max="1801" width="14" style="83" customWidth="1"/>
    <col min="1802" max="1802" width="4.28515625" style="83" customWidth="1"/>
    <col min="1803" max="1803" width="19.7109375" style="83" customWidth="1"/>
    <col min="1804" max="1804" width="9.7109375" style="83" customWidth="1"/>
    <col min="1805" max="1805" width="14" style="83" customWidth="1"/>
    <col min="1806" max="1806" width="0.7109375" style="83" customWidth="1"/>
    <col min="1807" max="1807" width="1.42578125" style="83" customWidth="1"/>
    <col min="1808" max="1843" width="0" style="83" hidden="1" customWidth="1"/>
    <col min="1844" max="2048" width="9.140625" style="83"/>
    <col min="2049" max="2049" width="0.7109375" style="83" customWidth="1"/>
    <col min="2050" max="2050" width="3.7109375" style="83" customWidth="1"/>
    <col min="2051" max="2051" width="6.85546875" style="83" customWidth="1"/>
    <col min="2052" max="2054" width="14" style="83" customWidth="1"/>
    <col min="2055" max="2055" width="3.85546875" style="83" customWidth="1"/>
    <col min="2056" max="2056" width="22.7109375" style="83" customWidth="1"/>
    <col min="2057" max="2057" width="14" style="83" customWidth="1"/>
    <col min="2058" max="2058" width="4.28515625" style="83" customWidth="1"/>
    <col min="2059" max="2059" width="19.7109375" style="83" customWidth="1"/>
    <col min="2060" max="2060" width="9.7109375" style="83" customWidth="1"/>
    <col min="2061" max="2061" width="14" style="83" customWidth="1"/>
    <col min="2062" max="2062" width="0.7109375" style="83" customWidth="1"/>
    <col min="2063" max="2063" width="1.42578125" style="83" customWidth="1"/>
    <col min="2064" max="2099" width="0" style="83" hidden="1" customWidth="1"/>
    <col min="2100" max="2304" width="9.140625" style="83"/>
    <col min="2305" max="2305" width="0.7109375" style="83" customWidth="1"/>
    <col min="2306" max="2306" width="3.7109375" style="83" customWidth="1"/>
    <col min="2307" max="2307" width="6.85546875" style="83" customWidth="1"/>
    <col min="2308" max="2310" width="14" style="83" customWidth="1"/>
    <col min="2311" max="2311" width="3.85546875" style="83" customWidth="1"/>
    <col min="2312" max="2312" width="22.7109375" style="83" customWidth="1"/>
    <col min="2313" max="2313" width="14" style="83" customWidth="1"/>
    <col min="2314" max="2314" width="4.28515625" style="83" customWidth="1"/>
    <col min="2315" max="2315" width="19.7109375" style="83" customWidth="1"/>
    <col min="2316" max="2316" width="9.7109375" style="83" customWidth="1"/>
    <col min="2317" max="2317" width="14" style="83" customWidth="1"/>
    <col min="2318" max="2318" width="0.7109375" style="83" customWidth="1"/>
    <col min="2319" max="2319" width="1.42578125" style="83" customWidth="1"/>
    <col min="2320" max="2355" width="0" style="83" hidden="1" customWidth="1"/>
    <col min="2356" max="2560" width="9.140625" style="83"/>
    <col min="2561" max="2561" width="0.7109375" style="83" customWidth="1"/>
    <col min="2562" max="2562" width="3.7109375" style="83" customWidth="1"/>
    <col min="2563" max="2563" width="6.85546875" style="83" customWidth="1"/>
    <col min="2564" max="2566" width="14" style="83" customWidth="1"/>
    <col min="2567" max="2567" width="3.85546875" style="83" customWidth="1"/>
    <col min="2568" max="2568" width="22.7109375" style="83" customWidth="1"/>
    <col min="2569" max="2569" width="14" style="83" customWidth="1"/>
    <col min="2570" max="2570" width="4.28515625" style="83" customWidth="1"/>
    <col min="2571" max="2571" width="19.7109375" style="83" customWidth="1"/>
    <col min="2572" max="2572" width="9.7109375" style="83" customWidth="1"/>
    <col min="2573" max="2573" width="14" style="83" customWidth="1"/>
    <col min="2574" max="2574" width="0.7109375" style="83" customWidth="1"/>
    <col min="2575" max="2575" width="1.42578125" style="83" customWidth="1"/>
    <col min="2576" max="2611" width="0" style="83" hidden="1" customWidth="1"/>
    <col min="2612" max="2816" width="9.140625" style="83"/>
    <col min="2817" max="2817" width="0.7109375" style="83" customWidth="1"/>
    <col min="2818" max="2818" width="3.7109375" style="83" customWidth="1"/>
    <col min="2819" max="2819" width="6.85546875" style="83" customWidth="1"/>
    <col min="2820" max="2822" width="14" style="83" customWidth="1"/>
    <col min="2823" max="2823" width="3.85546875" style="83" customWidth="1"/>
    <col min="2824" max="2824" width="22.7109375" style="83" customWidth="1"/>
    <col min="2825" max="2825" width="14" style="83" customWidth="1"/>
    <col min="2826" max="2826" width="4.28515625" style="83" customWidth="1"/>
    <col min="2827" max="2827" width="19.7109375" style="83" customWidth="1"/>
    <col min="2828" max="2828" width="9.7109375" style="83" customWidth="1"/>
    <col min="2829" max="2829" width="14" style="83" customWidth="1"/>
    <col min="2830" max="2830" width="0.7109375" style="83" customWidth="1"/>
    <col min="2831" max="2831" width="1.42578125" style="83" customWidth="1"/>
    <col min="2832" max="2867" width="0" style="83" hidden="1" customWidth="1"/>
    <col min="2868" max="3072" width="9.140625" style="83"/>
    <col min="3073" max="3073" width="0.7109375" style="83" customWidth="1"/>
    <col min="3074" max="3074" width="3.7109375" style="83" customWidth="1"/>
    <col min="3075" max="3075" width="6.85546875" style="83" customWidth="1"/>
    <col min="3076" max="3078" width="14" style="83" customWidth="1"/>
    <col min="3079" max="3079" width="3.85546875" style="83" customWidth="1"/>
    <col min="3080" max="3080" width="22.7109375" style="83" customWidth="1"/>
    <col min="3081" max="3081" width="14" style="83" customWidth="1"/>
    <col min="3082" max="3082" width="4.28515625" style="83" customWidth="1"/>
    <col min="3083" max="3083" width="19.7109375" style="83" customWidth="1"/>
    <col min="3084" max="3084" width="9.7109375" style="83" customWidth="1"/>
    <col min="3085" max="3085" width="14" style="83" customWidth="1"/>
    <col min="3086" max="3086" width="0.7109375" style="83" customWidth="1"/>
    <col min="3087" max="3087" width="1.42578125" style="83" customWidth="1"/>
    <col min="3088" max="3123" width="0" style="83" hidden="1" customWidth="1"/>
    <col min="3124" max="3328" width="9.140625" style="83"/>
    <col min="3329" max="3329" width="0.7109375" style="83" customWidth="1"/>
    <col min="3330" max="3330" width="3.7109375" style="83" customWidth="1"/>
    <col min="3331" max="3331" width="6.85546875" style="83" customWidth="1"/>
    <col min="3332" max="3334" width="14" style="83" customWidth="1"/>
    <col min="3335" max="3335" width="3.85546875" style="83" customWidth="1"/>
    <col min="3336" max="3336" width="22.7109375" style="83" customWidth="1"/>
    <col min="3337" max="3337" width="14" style="83" customWidth="1"/>
    <col min="3338" max="3338" width="4.28515625" style="83" customWidth="1"/>
    <col min="3339" max="3339" width="19.7109375" style="83" customWidth="1"/>
    <col min="3340" max="3340" width="9.7109375" style="83" customWidth="1"/>
    <col min="3341" max="3341" width="14" style="83" customWidth="1"/>
    <col min="3342" max="3342" width="0.7109375" style="83" customWidth="1"/>
    <col min="3343" max="3343" width="1.42578125" style="83" customWidth="1"/>
    <col min="3344" max="3379" width="0" style="83" hidden="1" customWidth="1"/>
    <col min="3380" max="3584" width="9.140625" style="83"/>
    <col min="3585" max="3585" width="0.7109375" style="83" customWidth="1"/>
    <col min="3586" max="3586" width="3.7109375" style="83" customWidth="1"/>
    <col min="3587" max="3587" width="6.85546875" style="83" customWidth="1"/>
    <col min="3588" max="3590" width="14" style="83" customWidth="1"/>
    <col min="3591" max="3591" width="3.85546875" style="83" customWidth="1"/>
    <col min="3592" max="3592" width="22.7109375" style="83" customWidth="1"/>
    <col min="3593" max="3593" width="14" style="83" customWidth="1"/>
    <col min="3594" max="3594" width="4.28515625" style="83" customWidth="1"/>
    <col min="3595" max="3595" width="19.7109375" style="83" customWidth="1"/>
    <col min="3596" max="3596" width="9.7109375" style="83" customWidth="1"/>
    <col min="3597" max="3597" width="14" style="83" customWidth="1"/>
    <col min="3598" max="3598" width="0.7109375" style="83" customWidth="1"/>
    <col min="3599" max="3599" width="1.42578125" style="83" customWidth="1"/>
    <col min="3600" max="3635" width="0" style="83" hidden="1" customWidth="1"/>
    <col min="3636" max="3840" width="9.140625" style="83"/>
    <col min="3841" max="3841" width="0.7109375" style="83" customWidth="1"/>
    <col min="3842" max="3842" width="3.7109375" style="83" customWidth="1"/>
    <col min="3843" max="3843" width="6.85546875" style="83" customWidth="1"/>
    <col min="3844" max="3846" width="14" style="83" customWidth="1"/>
    <col min="3847" max="3847" width="3.85546875" style="83" customWidth="1"/>
    <col min="3848" max="3848" width="22.7109375" style="83" customWidth="1"/>
    <col min="3849" max="3849" width="14" style="83" customWidth="1"/>
    <col min="3850" max="3850" width="4.28515625" style="83" customWidth="1"/>
    <col min="3851" max="3851" width="19.7109375" style="83" customWidth="1"/>
    <col min="3852" max="3852" width="9.7109375" style="83" customWidth="1"/>
    <col min="3853" max="3853" width="14" style="83" customWidth="1"/>
    <col min="3854" max="3854" width="0.7109375" style="83" customWidth="1"/>
    <col min="3855" max="3855" width="1.42578125" style="83" customWidth="1"/>
    <col min="3856" max="3891" width="0" style="83" hidden="1" customWidth="1"/>
    <col min="3892" max="4096" width="9.140625" style="83"/>
    <col min="4097" max="4097" width="0.7109375" style="83" customWidth="1"/>
    <col min="4098" max="4098" width="3.7109375" style="83" customWidth="1"/>
    <col min="4099" max="4099" width="6.85546875" style="83" customWidth="1"/>
    <col min="4100" max="4102" width="14" style="83" customWidth="1"/>
    <col min="4103" max="4103" width="3.85546875" style="83" customWidth="1"/>
    <col min="4104" max="4104" width="22.7109375" style="83" customWidth="1"/>
    <col min="4105" max="4105" width="14" style="83" customWidth="1"/>
    <col min="4106" max="4106" width="4.28515625" style="83" customWidth="1"/>
    <col min="4107" max="4107" width="19.7109375" style="83" customWidth="1"/>
    <col min="4108" max="4108" width="9.7109375" style="83" customWidth="1"/>
    <col min="4109" max="4109" width="14" style="83" customWidth="1"/>
    <col min="4110" max="4110" width="0.7109375" style="83" customWidth="1"/>
    <col min="4111" max="4111" width="1.42578125" style="83" customWidth="1"/>
    <col min="4112" max="4147" width="0" style="83" hidden="1" customWidth="1"/>
    <col min="4148" max="4352" width="9.140625" style="83"/>
    <col min="4353" max="4353" width="0.7109375" style="83" customWidth="1"/>
    <col min="4354" max="4354" width="3.7109375" style="83" customWidth="1"/>
    <col min="4355" max="4355" width="6.85546875" style="83" customWidth="1"/>
    <col min="4356" max="4358" width="14" style="83" customWidth="1"/>
    <col min="4359" max="4359" width="3.85546875" style="83" customWidth="1"/>
    <col min="4360" max="4360" width="22.7109375" style="83" customWidth="1"/>
    <col min="4361" max="4361" width="14" style="83" customWidth="1"/>
    <col min="4362" max="4362" width="4.28515625" style="83" customWidth="1"/>
    <col min="4363" max="4363" width="19.7109375" style="83" customWidth="1"/>
    <col min="4364" max="4364" width="9.7109375" style="83" customWidth="1"/>
    <col min="4365" max="4365" width="14" style="83" customWidth="1"/>
    <col min="4366" max="4366" width="0.7109375" style="83" customWidth="1"/>
    <col min="4367" max="4367" width="1.42578125" style="83" customWidth="1"/>
    <col min="4368" max="4403" width="0" style="83" hidden="1" customWidth="1"/>
    <col min="4404" max="4608" width="9.140625" style="83"/>
    <col min="4609" max="4609" width="0.7109375" style="83" customWidth="1"/>
    <col min="4610" max="4610" width="3.7109375" style="83" customWidth="1"/>
    <col min="4611" max="4611" width="6.85546875" style="83" customWidth="1"/>
    <col min="4612" max="4614" width="14" style="83" customWidth="1"/>
    <col min="4615" max="4615" width="3.85546875" style="83" customWidth="1"/>
    <col min="4616" max="4616" width="22.7109375" style="83" customWidth="1"/>
    <col min="4617" max="4617" width="14" style="83" customWidth="1"/>
    <col min="4618" max="4618" width="4.28515625" style="83" customWidth="1"/>
    <col min="4619" max="4619" width="19.7109375" style="83" customWidth="1"/>
    <col min="4620" max="4620" width="9.7109375" style="83" customWidth="1"/>
    <col min="4621" max="4621" width="14" style="83" customWidth="1"/>
    <col min="4622" max="4622" width="0.7109375" style="83" customWidth="1"/>
    <col min="4623" max="4623" width="1.42578125" style="83" customWidth="1"/>
    <col min="4624" max="4659" width="0" style="83" hidden="1" customWidth="1"/>
    <col min="4660" max="4864" width="9.140625" style="83"/>
    <col min="4865" max="4865" width="0.7109375" style="83" customWidth="1"/>
    <col min="4866" max="4866" width="3.7109375" style="83" customWidth="1"/>
    <col min="4867" max="4867" width="6.85546875" style="83" customWidth="1"/>
    <col min="4868" max="4870" width="14" style="83" customWidth="1"/>
    <col min="4871" max="4871" width="3.85546875" style="83" customWidth="1"/>
    <col min="4872" max="4872" width="22.7109375" style="83" customWidth="1"/>
    <col min="4873" max="4873" width="14" style="83" customWidth="1"/>
    <col min="4874" max="4874" width="4.28515625" style="83" customWidth="1"/>
    <col min="4875" max="4875" width="19.7109375" style="83" customWidth="1"/>
    <col min="4876" max="4876" width="9.7109375" style="83" customWidth="1"/>
    <col min="4877" max="4877" width="14" style="83" customWidth="1"/>
    <col min="4878" max="4878" width="0.7109375" style="83" customWidth="1"/>
    <col min="4879" max="4879" width="1.42578125" style="83" customWidth="1"/>
    <col min="4880" max="4915" width="0" style="83" hidden="1" customWidth="1"/>
    <col min="4916" max="5120" width="9.140625" style="83"/>
    <col min="5121" max="5121" width="0.7109375" style="83" customWidth="1"/>
    <col min="5122" max="5122" width="3.7109375" style="83" customWidth="1"/>
    <col min="5123" max="5123" width="6.85546875" style="83" customWidth="1"/>
    <col min="5124" max="5126" width="14" style="83" customWidth="1"/>
    <col min="5127" max="5127" width="3.85546875" style="83" customWidth="1"/>
    <col min="5128" max="5128" width="22.7109375" style="83" customWidth="1"/>
    <col min="5129" max="5129" width="14" style="83" customWidth="1"/>
    <col min="5130" max="5130" width="4.28515625" style="83" customWidth="1"/>
    <col min="5131" max="5131" width="19.7109375" style="83" customWidth="1"/>
    <col min="5132" max="5132" width="9.7109375" style="83" customWidth="1"/>
    <col min="5133" max="5133" width="14" style="83" customWidth="1"/>
    <col min="5134" max="5134" width="0.7109375" style="83" customWidth="1"/>
    <col min="5135" max="5135" width="1.42578125" style="83" customWidth="1"/>
    <col min="5136" max="5171" width="0" style="83" hidden="1" customWidth="1"/>
    <col min="5172" max="5376" width="9.140625" style="83"/>
    <col min="5377" max="5377" width="0.7109375" style="83" customWidth="1"/>
    <col min="5378" max="5378" width="3.7109375" style="83" customWidth="1"/>
    <col min="5379" max="5379" width="6.85546875" style="83" customWidth="1"/>
    <col min="5380" max="5382" width="14" style="83" customWidth="1"/>
    <col min="5383" max="5383" width="3.85546875" style="83" customWidth="1"/>
    <col min="5384" max="5384" width="22.7109375" style="83" customWidth="1"/>
    <col min="5385" max="5385" width="14" style="83" customWidth="1"/>
    <col min="5386" max="5386" width="4.28515625" style="83" customWidth="1"/>
    <col min="5387" max="5387" width="19.7109375" style="83" customWidth="1"/>
    <col min="5388" max="5388" width="9.7109375" style="83" customWidth="1"/>
    <col min="5389" max="5389" width="14" style="83" customWidth="1"/>
    <col min="5390" max="5390" width="0.7109375" style="83" customWidth="1"/>
    <col min="5391" max="5391" width="1.42578125" style="83" customWidth="1"/>
    <col min="5392" max="5427" width="0" style="83" hidden="1" customWidth="1"/>
    <col min="5428" max="5632" width="9.140625" style="83"/>
    <col min="5633" max="5633" width="0.7109375" style="83" customWidth="1"/>
    <col min="5634" max="5634" width="3.7109375" style="83" customWidth="1"/>
    <col min="5635" max="5635" width="6.85546875" style="83" customWidth="1"/>
    <col min="5636" max="5638" width="14" style="83" customWidth="1"/>
    <col min="5639" max="5639" width="3.85546875" style="83" customWidth="1"/>
    <col min="5640" max="5640" width="22.7109375" style="83" customWidth="1"/>
    <col min="5641" max="5641" width="14" style="83" customWidth="1"/>
    <col min="5642" max="5642" width="4.28515625" style="83" customWidth="1"/>
    <col min="5643" max="5643" width="19.7109375" style="83" customWidth="1"/>
    <col min="5644" max="5644" width="9.7109375" style="83" customWidth="1"/>
    <col min="5645" max="5645" width="14" style="83" customWidth="1"/>
    <col min="5646" max="5646" width="0.7109375" style="83" customWidth="1"/>
    <col min="5647" max="5647" width="1.42578125" style="83" customWidth="1"/>
    <col min="5648" max="5683" width="0" style="83" hidden="1" customWidth="1"/>
    <col min="5684" max="5888" width="9.140625" style="83"/>
    <col min="5889" max="5889" width="0.7109375" style="83" customWidth="1"/>
    <col min="5890" max="5890" width="3.7109375" style="83" customWidth="1"/>
    <col min="5891" max="5891" width="6.85546875" style="83" customWidth="1"/>
    <col min="5892" max="5894" width="14" style="83" customWidth="1"/>
    <col min="5895" max="5895" width="3.85546875" style="83" customWidth="1"/>
    <col min="5896" max="5896" width="22.7109375" style="83" customWidth="1"/>
    <col min="5897" max="5897" width="14" style="83" customWidth="1"/>
    <col min="5898" max="5898" width="4.28515625" style="83" customWidth="1"/>
    <col min="5899" max="5899" width="19.7109375" style="83" customWidth="1"/>
    <col min="5900" max="5900" width="9.7109375" style="83" customWidth="1"/>
    <col min="5901" max="5901" width="14" style="83" customWidth="1"/>
    <col min="5902" max="5902" width="0.7109375" style="83" customWidth="1"/>
    <col min="5903" max="5903" width="1.42578125" style="83" customWidth="1"/>
    <col min="5904" max="5939" width="0" style="83" hidden="1" customWidth="1"/>
    <col min="5940" max="6144" width="9.140625" style="83"/>
    <col min="6145" max="6145" width="0.7109375" style="83" customWidth="1"/>
    <col min="6146" max="6146" width="3.7109375" style="83" customWidth="1"/>
    <col min="6147" max="6147" width="6.85546875" style="83" customWidth="1"/>
    <col min="6148" max="6150" width="14" style="83" customWidth="1"/>
    <col min="6151" max="6151" width="3.85546875" style="83" customWidth="1"/>
    <col min="6152" max="6152" width="22.7109375" style="83" customWidth="1"/>
    <col min="6153" max="6153" width="14" style="83" customWidth="1"/>
    <col min="6154" max="6154" width="4.28515625" style="83" customWidth="1"/>
    <col min="6155" max="6155" width="19.7109375" style="83" customWidth="1"/>
    <col min="6156" max="6156" width="9.7109375" style="83" customWidth="1"/>
    <col min="6157" max="6157" width="14" style="83" customWidth="1"/>
    <col min="6158" max="6158" width="0.7109375" style="83" customWidth="1"/>
    <col min="6159" max="6159" width="1.42578125" style="83" customWidth="1"/>
    <col min="6160" max="6195" width="0" style="83" hidden="1" customWidth="1"/>
    <col min="6196" max="6400" width="9.140625" style="83"/>
    <col min="6401" max="6401" width="0.7109375" style="83" customWidth="1"/>
    <col min="6402" max="6402" width="3.7109375" style="83" customWidth="1"/>
    <col min="6403" max="6403" width="6.85546875" style="83" customWidth="1"/>
    <col min="6404" max="6406" width="14" style="83" customWidth="1"/>
    <col min="6407" max="6407" width="3.85546875" style="83" customWidth="1"/>
    <col min="6408" max="6408" width="22.7109375" style="83" customWidth="1"/>
    <col min="6409" max="6409" width="14" style="83" customWidth="1"/>
    <col min="6410" max="6410" width="4.28515625" style="83" customWidth="1"/>
    <col min="6411" max="6411" width="19.7109375" style="83" customWidth="1"/>
    <col min="6412" max="6412" width="9.7109375" style="83" customWidth="1"/>
    <col min="6413" max="6413" width="14" style="83" customWidth="1"/>
    <col min="6414" max="6414" width="0.7109375" style="83" customWidth="1"/>
    <col min="6415" max="6415" width="1.42578125" style="83" customWidth="1"/>
    <col min="6416" max="6451" width="0" style="83" hidden="1" customWidth="1"/>
    <col min="6452" max="6656" width="9.140625" style="83"/>
    <col min="6657" max="6657" width="0.7109375" style="83" customWidth="1"/>
    <col min="6658" max="6658" width="3.7109375" style="83" customWidth="1"/>
    <col min="6659" max="6659" width="6.85546875" style="83" customWidth="1"/>
    <col min="6660" max="6662" width="14" style="83" customWidth="1"/>
    <col min="6663" max="6663" width="3.85546875" style="83" customWidth="1"/>
    <col min="6664" max="6664" width="22.7109375" style="83" customWidth="1"/>
    <col min="6665" max="6665" width="14" style="83" customWidth="1"/>
    <col min="6666" max="6666" width="4.28515625" style="83" customWidth="1"/>
    <col min="6667" max="6667" width="19.7109375" style="83" customWidth="1"/>
    <col min="6668" max="6668" width="9.7109375" style="83" customWidth="1"/>
    <col min="6669" max="6669" width="14" style="83" customWidth="1"/>
    <col min="6670" max="6670" width="0.7109375" style="83" customWidth="1"/>
    <col min="6671" max="6671" width="1.42578125" style="83" customWidth="1"/>
    <col min="6672" max="6707" width="0" style="83" hidden="1" customWidth="1"/>
    <col min="6708" max="6912" width="9.140625" style="83"/>
    <col min="6913" max="6913" width="0.7109375" style="83" customWidth="1"/>
    <col min="6914" max="6914" width="3.7109375" style="83" customWidth="1"/>
    <col min="6915" max="6915" width="6.85546875" style="83" customWidth="1"/>
    <col min="6916" max="6918" width="14" style="83" customWidth="1"/>
    <col min="6919" max="6919" width="3.85546875" style="83" customWidth="1"/>
    <col min="6920" max="6920" width="22.7109375" style="83" customWidth="1"/>
    <col min="6921" max="6921" width="14" style="83" customWidth="1"/>
    <col min="6922" max="6922" width="4.28515625" style="83" customWidth="1"/>
    <col min="6923" max="6923" width="19.7109375" style="83" customWidth="1"/>
    <col min="6924" max="6924" width="9.7109375" style="83" customWidth="1"/>
    <col min="6925" max="6925" width="14" style="83" customWidth="1"/>
    <col min="6926" max="6926" width="0.7109375" style="83" customWidth="1"/>
    <col min="6927" max="6927" width="1.42578125" style="83" customWidth="1"/>
    <col min="6928" max="6963" width="0" style="83" hidden="1" customWidth="1"/>
    <col min="6964" max="7168" width="9.140625" style="83"/>
    <col min="7169" max="7169" width="0.7109375" style="83" customWidth="1"/>
    <col min="7170" max="7170" width="3.7109375" style="83" customWidth="1"/>
    <col min="7171" max="7171" width="6.85546875" style="83" customWidth="1"/>
    <col min="7172" max="7174" width="14" style="83" customWidth="1"/>
    <col min="7175" max="7175" width="3.85546875" style="83" customWidth="1"/>
    <col min="7176" max="7176" width="22.7109375" style="83" customWidth="1"/>
    <col min="7177" max="7177" width="14" style="83" customWidth="1"/>
    <col min="7178" max="7178" width="4.28515625" style="83" customWidth="1"/>
    <col min="7179" max="7179" width="19.7109375" style="83" customWidth="1"/>
    <col min="7180" max="7180" width="9.7109375" style="83" customWidth="1"/>
    <col min="7181" max="7181" width="14" style="83" customWidth="1"/>
    <col min="7182" max="7182" width="0.7109375" style="83" customWidth="1"/>
    <col min="7183" max="7183" width="1.42578125" style="83" customWidth="1"/>
    <col min="7184" max="7219" width="0" style="83" hidden="1" customWidth="1"/>
    <col min="7220" max="7424" width="9.140625" style="83"/>
    <col min="7425" max="7425" width="0.7109375" style="83" customWidth="1"/>
    <col min="7426" max="7426" width="3.7109375" style="83" customWidth="1"/>
    <col min="7427" max="7427" width="6.85546875" style="83" customWidth="1"/>
    <col min="7428" max="7430" width="14" style="83" customWidth="1"/>
    <col min="7431" max="7431" width="3.85546875" style="83" customWidth="1"/>
    <col min="7432" max="7432" width="22.7109375" style="83" customWidth="1"/>
    <col min="7433" max="7433" width="14" style="83" customWidth="1"/>
    <col min="7434" max="7434" width="4.28515625" style="83" customWidth="1"/>
    <col min="7435" max="7435" width="19.7109375" style="83" customWidth="1"/>
    <col min="7436" max="7436" width="9.7109375" style="83" customWidth="1"/>
    <col min="7437" max="7437" width="14" style="83" customWidth="1"/>
    <col min="7438" max="7438" width="0.7109375" style="83" customWidth="1"/>
    <col min="7439" max="7439" width="1.42578125" style="83" customWidth="1"/>
    <col min="7440" max="7475" width="0" style="83" hidden="1" customWidth="1"/>
    <col min="7476" max="7680" width="9.140625" style="83"/>
    <col min="7681" max="7681" width="0.7109375" style="83" customWidth="1"/>
    <col min="7682" max="7682" width="3.7109375" style="83" customWidth="1"/>
    <col min="7683" max="7683" width="6.85546875" style="83" customWidth="1"/>
    <col min="7684" max="7686" width="14" style="83" customWidth="1"/>
    <col min="7687" max="7687" width="3.85546875" style="83" customWidth="1"/>
    <col min="7688" max="7688" width="22.7109375" style="83" customWidth="1"/>
    <col min="7689" max="7689" width="14" style="83" customWidth="1"/>
    <col min="7690" max="7690" width="4.28515625" style="83" customWidth="1"/>
    <col min="7691" max="7691" width="19.7109375" style="83" customWidth="1"/>
    <col min="7692" max="7692" width="9.7109375" style="83" customWidth="1"/>
    <col min="7693" max="7693" width="14" style="83" customWidth="1"/>
    <col min="7694" max="7694" width="0.7109375" style="83" customWidth="1"/>
    <col min="7695" max="7695" width="1.42578125" style="83" customWidth="1"/>
    <col min="7696" max="7731" width="0" style="83" hidden="1" customWidth="1"/>
    <col min="7732" max="7936" width="9.140625" style="83"/>
    <col min="7937" max="7937" width="0.7109375" style="83" customWidth="1"/>
    <col min="7938" max="7938" width="3.7109375" style="83" customWidth="1"/>
    <col min="7939" max="7939" width="6.85546875" style="83" customWidth="1"/>
    <col min="7940" max="7942" width="14" style="83" customWidth="1"/>
    <col min="7943" max="7943" width="3.85546875" style="83" customWidth="1"/>
    <col min="7944" max="7944" width="22.7109375" style="83" customWidth="1"/>
    <col min="7945" max="7945" width="14" style="83" customWidth="1"/>
    <col min="7946" max="7946" width="4.28515625" style="83" customWidth="1"/>
    <col min="7947" max="7947" width="19.7109375" style="83" customWidth="1"/>
    <col min="7948" max="7948" width="9.7109375" style="83" customWidth="1"/>
    <col min="7949" max="7949" width="14" style="83" customWidth="1"/>
    <col min="7950" max="7950" width="0.7109375" style="83" customWidth="1"/>
    <col min="7951" max="7951" width="1.42578125" style="83" customWidth="1"/>
    <col min="7952" max="7987" width="0" style="83" hidden="1" customWidth="1"/>
    <col min="7988" max="8192" width="9.140625" style="83"/>
    <col min="8193" max="8193" width="0.7109375" style="83" customWidth="1"/>
    <col min="8194" max="8194" width="3.7109375" style="83" customWidth="1"/>
    <col min="8195" max="8195" width="6.85546875" style="83" customWidth="1"/>
    <col min="8196" max="8198" width="14" style="83" customWidth="1"/>
    <col min="8199" max="8199" width="3.85546875" style="83" customWidth="1"/>
    <col min="8200" max="8200" width="22.7109375" style="83" customWidth="1"/>
    <col min="8201" max="8201" width="14" style="83" customWidth="1"/>
    <col min="8202" max="8202" width="4.28515625" style="83" customWidth="1"/>
    <col min="8203" max="8203" width="19.7109375" style="83" customWidth="1"/>
    <col min="8204" max="8204" width="9.7109375" style="83" customWidth="1"/>
    <col min="8205" max="8205" width="14" style="83" customWidth="1"/>
    <col min="8206" max="8206" width="0.7109375" style="83" customWidth="1"/>
    <col min="8207" max="8207" width="1.42578125" style="83" customWidth="1"/>
    <col min="8208" max="8243" width="0" style="83" hidden="1" customWidth="1"/>
    <col min="8244" max="8448" width="9.140625" style="83"/>
    <col min="8449" max="8449" width="0.7109375" style="83" customWidth="1"/>
    <col min="8450" max="8450" width="3.7109375" style="83" customWidth="1"/>
    <col min="8451" max="8451" width="6.85546875" style="83" customWidth="1"/>
    <col min="8452" max="8454" width="14" style="83" customWidth="1"/>
    <col min="8455" max="8455" width="3.85546875" style="83" customWidth="1"/>
    <col min="8456" max="8456" width="22.7109375" style="83" customWidth="1"/>
    <col min="8457" max="8457" width="14" style="83" customWidth="1"/>
    <col min="8458" max="8458" width="4.28515625" style="83" customWidth="1"/>
    <col min="8459" max="8459" width="19.7109375" style="83" customWidth="1"/>
    <col min="8460" max="8460" width="9.7109375" style="83" customWidth="1"/>
    <col min="8461" max="8461" width="14" style="83" customWidth="1"/>
    <col min="8462" max="8462" width="0.7109375" style="83" customWidth="1"/>
    <col min="8463" max="8463" width="1.42578125" style="83" customWidth="1"/>
    <col min="8464" max="8499" width="0" style="83" hidden="1" customWidth="1"/>
    <col min="8500" max="8704" width="9.140625" style="83"/>
    <col min="8705" max="8705" width="0.7109375" style="83" customWidth="1"/>
    <col min="8706" max="8706" width="3.7109375" style="83" customWidth="1"/>
    <col min="8707" max="8707" width="6.85546875" style="83" customWidth="1"/>
    <col min="8708" max="8710" width="14" style="83" customWidth="1"/>
    <col min="8711" max="8711" width="3.85546875" style="83" customWidth="1"/>
    <col min="8712" max="8712" width="22.7109375" style="83" customWidth="1"/>
    <col min="8713" max="8713" width="14" style="83" customWidth="1"/>
    <col min="8714" max="8714" width="4.28515625" style="83" customWidth="1"/>
    <col min="8715" max="8715" width="19.7109375" style="83" customWidth="1"/>
    <col min="8716" max="8716" width="9.7109375" style="83" customWidth="1"/>
    <col min="8717" max="8717" width="14" style="83" customWidth="1"/>
    <col min="8718" max="8718" width="0.7109375" style="83" customWidth="1"/>
    <col min="8719" max="8719" width="1.42578125" style="83" customWidth="1"/>
    <col min="8720" max="8755" width="0" style="83" hidden="1" customWidth="1"/>
    <col min="8756" max="8960" width="9.140625" style="83"/>
    <col min="8961" max="8961" width="0.7109375" style="83" customWidth="1"/>
    <col min="8962" max="8962" width="3.7109375" style="83" customWidth="1"/>
    <col min="8963" max="8963" width="6.85546875" style="83" customWidth="1"/>
    <col min="8964" max="8966" width="14" style="83" customWidth="1"/>
    <col min="8967" max="8967" width="3.85546875" style="83" customWidth="1"/>
    <col min="8968" max="8968" width="22.7109375" style="83" customWidth="1"/>
    <col min="8969" max="8969" width="14" style="83" customWidth="1"/>
    <col min="8970" max="8970" width="4.28515625" style="83" customWidth="1"/>
    <col min="8971" max="8971" width="19.7109375" style="83" customWidth="1"/>
    <col min="8972" max="8972" width="9.7109375" style="83" customWidth="1"/>
    <col min="8973" max="8973" width="14" style="83" customWidth="1"/>
    <col min="8974" max="8974" width="0.7109375" style="83" customWidth="1"/>
    <col min="8975" max="8975" width="1.42578125" style="83" customWidth="1"/>
    <col min="8976" max="9011" width="0" style="83" hidden="1" customWidth="1"/>
    <col min="9012" max="9216" width="9.140625" style="83"/>
    <col min="9217" max="9217" width="0.7109375" style="83" customWidth="1"/>
    <col min="9218" max="9218" width="3.7109375" style="83" customWidth="1"/>
    <col min="9219" max="9219" width="6.85546875" style="83" customWidth="1"/>
    <col min="9220" max="9222" width="14" style="83" customWidth="1"/>
    <col min="9223" max="9223" width="3.85546875" style="83" customWidth="1"/>
    <col min="9224" max="9224" width="22.7109375" style="83" customWidth="1"/>
    <col min="9225" max="9225" width="14" style="83" customWidth="1"/>
    <col min="9226" max="9226" width="4.28515625" style="83" customWidth="1"/>
    <col min="9227" max="9227" width="19.7109375" style="83" customWidth="1"/>
    <col min="9228" max="9228" width="9.7109375" style="83" customWidth="1"/>
    <col min="9229" max="9229" width="14" style="83" customWidth="1"/>
    <col min="9230" max="9230" width="0.7109375" style="83" customWidth="1"/>
    <col min="9231" max="9231" width="1.42578125" style="83" customWidth="1"/>
    <col min="9232" max="9267" width="0" style="83" hidden="1" customWidth="1"/>
    <col min="9268" max="9472" width="9.140625" style="83"/>
    <col min="9473" max="9473" width="0.7109375" style="83" customWidth="1"/>
    <col min="9474" max="9474" width="3.7109375" style="83" customWidth="1"/>
    <col min="9475" max="9475" width="6.85546875" style="83" customWidth="1"/>
    <col min="9476" max="9478" width="14" style="83" customWidth="1"/>
    <col min="9479" max="9479" width="3.85546875" style="83" customWidth="1"/>
    <col min="9480" max="9480" width="22.7109375" style="83" customWidth="1"/>
    <col min="9481" max="9481" width="14" style="83" customWidth="1"/>
    <col min="9482" max="9482" width="4.28515625" style="83" customWidth="1"/>
    <col min="9483" max="9483" width="19.7109375" style="83" customWidth="1"/>
    <col min="9484" max="9484" width="9.7109375" style="83" customWidth="1"/>
    <col min="9485" max="9485" width="14" style="83" customWidth="1"/>
    <col min="9486" max="9486" width="0.7109375" style="83" customWidth="1"/>
    <col min="9487" max="9487" width="1.42578125" style="83" customWidth="1"/>
    <col min="9488" max="9523" width="0" style="83" hidden="1" customWidth="1"/>
    <col min="9524" max="9728" width="9.140625" style="83"/>
    <col min="9729" max="9729" width="0.7109375" style="83" customWidth="1"/>
    <col min="9730" max="9730" width="3.7109375" style="83" customWidth="1"/>
    <col min="9731" max="9731" width="6.85546875" style="83" customWidth="1"/>
    <col min="9732" max="9734" width="14" style="83" customWidth="1"/>
    <col min="9735" max="9735" width="3.85546875" style="83" customWidth="1"/>
    <col min="9736" max="9736" width="22.7109375" style="83" customWidth="1"/>
    <col min="9737" max="9737" width="14" style="83" customWidth="1"/>
    <col min="9738" max="9738" width="4.28515625" style="83" customWidth="1"/>
    <col min="9739" max="9739" width="19.7109375" style="83" customWidth="1"/>
    <col min="9740" max="9740" width="9.7109375" style="83" customWidth="1"/>
    <col min="9741" max="9741" width="14" style="83" customWidth="1"/>
    <col min="9742" max="9742" width="0.7109375" style="83" customWidth="1"/>
    <col min="9743" max="9743" width="1.42578125" style="83" customWidth="1"/>
    <col min="9744" max="9779" width="0" style="83" hidden="1" customWidth="1"/>
    <col min="9780" max="9984" width="9.140625" style="83"/>
    <col min="9985" max="9985" width="0.7109375" style="83" customWidth="1"/>
    <col min="9986" max="9986" width="3.7109375" style="83" customWidth="1"/>
    <col min="9987" max="9987" width="6.85546875" style="83" customWidth="1"/>
    <col min="9988" max="9990" width="14" style="83" customWidth="1"/>
    <col min="9991" max="9991" width="3.85546875" style="83" customWidth="1"/>
    <col min="9992" max="9992" width="22.7109375" style="83" customWidth="1"/>
    <col min="9993" max="9993" width="14" style="83" customWidth="1"/>
    <col min="9994" max="9994" width="4.28515625" style="83" customWidth="1"/>
    <col min="9995" max="9995" width="19.7109375" style="83" customWidth="1"/>
    <col min="9996" max="9996" width="9.7109375" style="83" customWidth="1"/>
    <col min="9997" max="9997" width="14" style="83" customWidth="1"/>
    <col min="9998" max="9998" width="0.7109375" style="83" customWidth="1"/>
    <col min="9999" max="9999" width="1.42578125" style="83" customWidth="1"/>
    <col min="10000" max="10035" width="0" style="83" hidden="1" customWidth="1"/>
    <col min="10036" max="10240" width="9.140625" style="83"/>
    <col min="10241" max="10241" width="0.7109375" style="83" customWidth="1"/>
    <col min="10242" max="10242" width="3.7109375" style="83" customWidth="1"/>
    <col min="10243" max="10243" width="6.85546875" style="83" customWidth="1"/>
    <col min="10244" max="10246" width="14" style="83" customWidth="1"/>
    <col min="10247" max="10247" width="3.85546875" style="83" customWidth="1"/>
    <col min="10248" max="10248" width="22.7109375" style="83" customWidth="1"/>
    <col min="10249" max="10249" width="14" style="83" customWidth="1"/>
    <col min="10250" max="10250" width="4.28515625" style="83" customWidth="1"/>
    <col min="10251" max="10251" width="19.7109375" style="83" customWidth="1"/>
    <col min="10252" max="10252" width="9.7109375" style="83" customWidth="1"/>
    <col min="10253" max="10253" width="14" style="83" customWidth="1"/>
    <col min="10254" max="10254" width="0.7109375" style="83" customWidth="1"/>
    <col min="10255" max="10255" width="1.42578125" style="83" customWidth="1"/>
    <col min="10256" max="10291" width="0" style="83" hidden="1" customWidth="1"/>
    <col min="10292" max="10496" width="9.140625" style="83"/>
    <col min="10497" max="10497" width="0.7109375" style="83" customWidth="1"/>
    <col min="10498" max="10498" width="3.7109375" style="83" customWidth="1"/>
    <col min="10499" max="10499" width="6.85546875" style="83" customWidth="1"/>
    <col min="10500" max="10502" width="14" style="83" customWidth="1"/>
    <col min="10503" max="10503" width="3.85546875" style="83" customWidth="1"/>
    <col min="10504" max="10504" width="22.7109375" style="83" customWidth="1"/>
    <col min="10505" max="10505" width="14" style="83" customWidth="1"/>
    <col min="10506" max="10506" width="4.28515625" style="83" customWidth="1"/>
    <col min="10507" max="10507" width="19.7109375" style="83" customWidth="1"/>
    <col min="10508" max="10508" width="9.7109375" style="83" customWidth="1"/>
    <col min="10509" max="10509" width="14" style="83" customWidth="1"/>
    <col min="10510" max="10510" width="0.7109375" style="83" customWidth="1"/>
    <col min="10511" max="10511" width="1.42578125" style="83" customWidth="1"/>
    <col min="10512" max="10547" width="0" style="83" hidden="1" customWidth="1"/>
    <col min="10548" max="10752" width="9.140625" style="83"/>
    <col min="10753" max="10753" width="0.7109375" style="83" customWidth="1"/>
    <col min="10754" max="10754" width="3.7109375" style="83" customWidth="1"/>
    <col min="10755" max="10755" width="6.85546875" style="83" customWidth="1"/>
    <col min="10756" max="10758" width="14" style="83" customWidth="1"/>
    <col min="10759" max="10759" width="3.85546875" style="83" customWidth="1"/>
    <col min="10760" max="10760" width="22.7109375" style="83" customWidth="1"/>
    <col min="10761" max="10761" width="14" style="83" customWidth="1"/>
    <col min="10762" max="10762" width="4.28515625" style="83" customWidth="1"/>
    <col min="10763" max="10763" width="19.7109375" style="83" customWidth="1"/>
    <col min="10764" max="10764" width="9.7109375" style="83" customWidth="1"/>
    <col min="10765" max="10765" width="14" style="83" customWidth="1"/>
    <col min="10766" max="10766" width="0.7109375" style="83" customWidth="1"/>
    <col min="10767" max="10767" width="1.42578125" style="83" customWidth="1"/>
    <col min="10768" max="10803" width="0" style="83" hidden="1" customWidth="1"/>
    <col min="10804" max="11008" width="9.140625" style="83"/>
    <col min="11009" max="11009" width="0.7109375" style="83" customWidth="1"/>
    <col min="11010" max="11010" width="3.7109375" style="83" customWidth="1"/>
    <col min="11011" max="11011" width="6.85546875" style="83" customWidth="1"/>
    <col min="11012" max="11014" width="14" style="83" customWidth="1"/>
    <col min="11015" max="11015" width="3.85546875" style="83" customWidth="1"/>
    <col min="11016" max="11016" width="22.7109375" style="83" customWidth="1"/>
    <col min="11017" max="11017" width="14" style="83" customWidth="1"/>
    <col min="11018" max="11018" width="4.28515625" style="83" customWidth="1"/>
    <col min="11019" max="11019" width="19.7109375" style="83" customWidth="1"/>
    <col min="11020" max="11020" width="9.7109375" style="83" customWidth="1"/>
    <col min="11021" max="11021" width="14" style="83" customWidth="1"/>
    <col min="11022" max="11022" width="0.7109375" style="83" customWidth="1"/>
    <col min="11023" max="11023" width="1.42578125" style="83" customWidth="1"/>
    <col min="11024" max="11059" width="0" style="83" hidden="1" customWidth="1"/>
    <col min="11060" max="11264" width="9.140625" style="83"/>
    <col min="11265" max="11265" width="0.7109375" style="83" customWidth="1"/>
    <col min="11266" max="11266" width="3.7109375" style="83" customWidth="1"/>
    <col min="11267" max="11267" width="6.85546875" style="83" customWidth="1"/>
    <col min="11268" max="11270" width="14" style="83" customWidth="1"/>
    <col min="11271" max="11271" width="3.85546875" style="83" customWidth="1"/>
    <col min="11272" max="11272" width="22.7109375" style="83" customWidth="1"/>
    <col min="11273" max="11273" width="14" style="83" customWidth="1"/>
    <col min="11274" max="11274" width="4.28515625" style="83" customWidth="1"/>
    <col min="11275" max="11275" width="19.7109375" style="83" customWidth="1"/>
    <col min="11276" max="11276" width="9.7109375" style="83" customWidth="1"/>
    <col min="11277" max="11277" width="14" style="83" customWidth="1"/>
    <col min="11278" max="11278" width="0.7109375" style="83" customWidth="1"/>
    <col min="11279" max="11279" width="1.42578125" style="83" customWidth="1"/>
    <col min="11280" max="11315" width="0" style="83" hidden="1" customWidth="1"/>
    <col min="11316" max="11520" width="9.140625" style="83"/>
    <col min="11521" max="11521" width="0.7109375" style="83" customWidth="1"/>
    <col min="11522" max="11522" width="3.7109375" style="83" customWidth="1"/>
    <col min="11523" max="11523" width="6.85546875" style="83" customWidth="1"/>
    <col min="11524" max="11526" width="14" style="83" customWidth="1"/>
    <col min="11527" max="11527" width="3.85546875" style="83" customWidth="1"/>
    <col min="11528" max="11528" width="22.7109375" style="83" customWidth="1"/>
    <col min="11529" max="11529" width="14" style="83" customWidth="1"/>
    <col min="11530" max="11530" width="4.28515625" style="83" customWidth="1"/>
    <col min="11531" max="11531" width="19.7109375" style="83" customWidth="1"/>
    <col min="11532" max="11532" width="9.7109375" style="83" customWidth="1"/>
    <col min="11533" max="11533" width="14" style="83" customWidth="1"/>
    <col min="11534" max="11534" width="0.7109375" style="83" customWidth="1"/>
    <col min="11535" max="11535" width="1.42578125" style="83" customWidth="1"/>
    <col min="11536" max="11571" width="0" style="83" hidden="1" customWidth="1"/>
    <col min="11572" max="11776" width="9.140625" style="83"/>
    <col min="11777" max="11777" width="0.7109375" style="83" customWidth="1"/>
    <col min="11778" max="11778" width="3.7109375" style="83" customWidth="1"/>
    <col min="11779" max="11779" width="6.85546875" style="83" customWidth="1"/>
    <col min="11780" max="11782" width="14" style="83" customWidth="1"/>
    <col min="11783" max="11783" width="3.85546875" style="83" customWidth="1"/>
    <col min="11784" max="11784" width="22.7109375" style="83" customWidth="1"/>
    <col min="11785" max="11785" width="14" style="83" customWidth="1"/>
    <col min="11786" max="11786" width="4.28515625" style="83" customWidth="1"/>
    <col min="11787" max="11787" width="19.7109375" style="83" customWidth="1"/>
    <col min="11788" max="11788" width="9.7109375" style="83" customWidth="1"/>
    <col min="11789" max="11789" width="14" style="83" customWidth="1"/>
    <col min="11790" max="11790" width="0.7109375" style="83" customWidth="1"/>
    <col min="11791" max="11791" width="1.42578125" style="83" customWidth="1"/>
    <col min="11792" max="11827" width="0" style="83" hidden="1" customWidth="1"/>
    <col min="11828" max="12032" width="9.140625" style="83"/>
    <col min="12033" max="12033" width="0.7109375" style="83" customWidth="1"/>
    <col min="12034" max="12034" width="3.7109375" style="83" customWidth="1"/>
    <col min="12035" max="12035" width="6.85546875" style="83" customWidth="1"/>
    <col min="12036" max="12038" width="14" style="83" customWidth="1"/>
    <col min="12039" max="12039" width="3.85546875" style="83" customWidth="1"/>
    <col min="12040" max="12040" width="22.7109375" style="83" customWidth="1"/>
    <col min="12041" max="12041" width="14" style="83" customWidth="1"/>
    <col min="12042" max="12042" width="4.28515625" style="83" customWidth="1"/>
    <col min="12043" max="12043" width="19.7109375" style="83" customWidth="1"/>
    <col min="12044" max="12044" width="9.7109375" style="83" customWidth="1"/>
    <col min="12045" max="12045" width="14" style="83" customWidth="1"/>
    <col min="12046" max="12046" width="0.7109375" style="83" customWidth="1"/>
    <col min="12047" max="12047" width="1.42578125" style="83" customWidth="1"/>
    <col min="12048" max="12083" width="0" style="83" hidden="1" customWidth="1"/>
    <col min="12084" max="12288" width="9.140625" style="83"/>
    <col min="12289" max="12289" width="0.7109375" style="83" customWidth="1"/>
    <col min="12290" max="12290" width="3.7109375" style="83" customWidth="1"/>
    <col min="12291" max="12291" width="6.85546875" style="83" customWidth="1"/>
    <col min="12292" max="12294" width="14" style="83" customWidth="1"/>
    <col min="12295" max="12295" width="3.85546875" style="83" customWidth="1"/>
    <col min="12296" max="12296" width="22.7109375" style="83" customWidth="1"/>
    <col min="12297" max="12297" width="14" style="83" customWidth="1"/>
    <col min="12298" max="12298" width="4.28515625" style="83" customWidth="1"/>
    <col min="12299" max="12299" width="19.7109375" style="83" customWidth="1"/>
    <col min="12300" max="12300" width="9.7109375" style="83" customWidth="1"/>
    <col min="12301" max="12301" width="14" style="83" customWidth="1"/>
    <col min="12302" max="12302" width="0.7109375" style="83" customWidth="1"/>
    <col min="12303" max="12303" width="1.42578125" style="83" customWidth="1"/>
    <col min="12304" max="12339" width="0" style="83" hidden="1" customWidth="1"/>
    <col min="12340" max="12544" width="9.140625" style="83"/>
    <col min="12545" max="12545" width="0.7109375" style="83" customWidth="1"/>
    <col min="12546" max="12546" width="3.7109375" style="83" customWidth="1"/>
    <col min="12547" max="12547" width="6.85546875" style="83" customWidth="1"/>
    <col min="12548" max="12550" width="14" style="83" customWidth="1"/>
    <col min="12551" max="12551" width="3.85546875" style="83" customWidth="1"/>
    <col min="12552" max="12552" width="22.7109375" style="83" customWidth="1"/>
    <col min="12553" max="12553" width="14" style="83" customWidth="1"/>
    <col min="12554" max="12554" width="4.28515625" style="83" customWidth="1"/>
    <col min="12555" max="12555" width="19.7109375" style="83" customWidth="1"/>
    <col min="12556" max="12556" width="9.7109375" style="83" customWidth="1"/>
    <col min="12557" max="12557" width="14" style="83" customWidth="1"/>
    <col min="12558" max="12558" width="0.7109375" style="83" customWidth="1"/>
    <col min="12559" max="12559" width="1.42578125" style="83" customWidth="1"/>
    <col min="12560" max="12595" width="0" style="83" hidden="1" customWidth="1"/>
    <col min="12596" max="12800" width="9.140625" style="83"/>
    <col min="12801" max="12801" width="0.7109375" style="83" customWidth="1"/>
    <col min="12802" max="12802" width="3.7109375" style="83" customWidth="1"/>
    <col min="12803" max="12803" width="6.85546875" style="83" customWidth="1"/>
    <col min="12804" max="12806" width="14" style="83" customWidth="1"/>
    <col min="12807" max="12807" width="3.85546875" style="83" customWidth="1"/>
    <col min="12808" max="12808" width="22.7109375" style="83" customWidth="1"/>
    <col min="12809" max="12809" width="14" style="83" customWidth="1"/>
    <col min="12810" max="12810" width="4.28515625" style="83" customWidth="1"/>
    <col min="12811" max="12811" width="19.7109375" style="83" customWidth="1"/>
    <col min="12812" max="12812" width="9.7109375" style="83" customWidth="1"/>
    <col min="12813" max="12813" width="14" style="83" customWidth="1"/>
    <col min="12814" max="12814" width="0.7109375" style="83" customWidth="1"/>
    <col min="12815" max="12815" width="1.42578125" style="83" customWidth="1"/>
    <col min="12816" max="12851" width="0" style="83" hidden="1" customWidth="1"/>
    <col min="12852" max="13056" width="9.140625" style="83"/>
    <col min="13057" max="13057" width="0.7109375" style="83" customWidth="1"/>
    <col min="13058" max="13058" width="3.7109375" style="83" customWidth="1"/>
    <col min="13059" max="13059" width="6.85546875" style="83" customWidth="1"/>
    <col min="13060" max="13062" width="14" style="83" customWidth="1"/>
    <col min="13063" max="13063" width="3.85546875" style="83" customWidth="1"/>
    <col min="13064" max="13064" width="22.7109375" style="83" customWidth="1"/>
    <col min="13065" max="13065" width="14" style="83" customWidth="1"/>
    <col min="13066" max="13066" width="4.28515625" style="83" customWidth="1"/>
    <col min="13067" max="13067" width="19.7109375" style="83" customWidth="1"/>
    <col min="13068" max="13068" width="9.7109375" style="83" customWidth="1"/>
    <col min="13069" max="13069" width="14" style="83" customWidth="1"/>
    <col min="13070" max="13070" width="0.7109375" style="83" customWidth="1"/>
    <col min="13071" max="13071" width="1.42578125" style="83" customWidth="1"/>
    <col min="13072" max="13107" width="0" style="83" hidden="1" customWidth="1"/>
    <col min="13108" max="13312" width="9.140625" style="83"/>
    <col min="13313" max="13313" width="0.7109375" style="83" customWidth="1"/>
    <col min="13314" max="13314" width="3.7109375" style="83" customWidth="1"/>
    <col min="13315" max="13315" width="6.85546875" style="83" customWidth="1"/>
    <col min="13316" max="13318" width="14" style="83" customWidth="1"/>
    <col min="13319" max="13319" width="3.85546875" style="83" customWidth="1"/>
    <col min="13320" max="13320" width="22.7109375" style="83" customWidth="1"/>
    <col min="13321" max="13321" width="14" style="83" customWidth="1"/>
    <col min="13322" max="13322" width="4.28515625" style="83" customWidth="1"/>
    <col min="13323" max="13323" width="19.7109375" style="83" customWidth="1"/>
    <col min="13324" max="13324" width="9.7109375" style="83" customWidth="1"/>
    <col min="13325" max="13325" width="14" style="83" customWidth="1"/>
    <col min="13326" max="13326" width="0.7109375" style="83" customWidth="1"/>
    <col min="13327" max="13327" width="1.42578125" style="83" customWidth="1"/>
    <col min="13328" max="13363" width="0" style="83" hidden="1" customWidth="1"/>
    <col min="13364" max="13568" width="9.140625" style="83"/>
    <col min="13569" max="13569" width="0.7109375" style="83" customWidth="1"/>
    <col min="13570" max="13570" width="3.7109375" style="83" customWidth="1"/>
    <col min="13571" max="13571" width="6.85546875" style="83" customWidth="1"/>
    <col min="13572" max="13574" width="14" style="83" customWidth="1"/>
    <col min="13575" max="13575" width="3.85546875" style="83" customWidth="1"/>
    <col min="13576" max="13576" width="22.7109375" style="83" customWidth="1"/>
    <col min="13577" max="13577" width="14" style="83" customWidth="1"/>
    <col min="13578" max="13578" width="4.28515625" style="83" customWidth="1"/>
    <col min="13579" max="13579" width="19.7109375" style="83" customWidth="1"/>
    <col min="13580" max="13580" width="9.7109375" style="83" customWidth="1"/>
    <col min="13581" max="13581" width="14" style="83" customWidth="1"/>
    <col min="13582" max="13582" width="0.7109375" style="83" customWidth="1"/>
    <col min="13583" max="13583" width="1.42578125" style="83" customWidth="1"/>
    <col min="13584" max="13619" width="0" style="83" hidden="1" customWidth="1"/>
    <col min="13620" max="13824" width="9.140625" style="83"/>
    <col min="13825" max="13825" width="0.7109375" style="83" customWidth="1"/>
    <col min="13826" max="13826" width="3.7109375" style="83" customWidth="1"/>
    <col min="13827" max="13827" width="6.85546875" style="83" customWidth="1"/>
    <col min="13828" max="13830" width="14" style="83" customWidth="1"/>
    <col min="13831" max="13831" width="3.85546875" style="83" customWidth="1"/>
    <col min="13832" max="13832" width="22.7109375" style="83" customWidth="1"/>
    <col min="13833" max="13833" width="14" style="83" customWidth="1"/>
    <col min="13834" max="13834" width="4.28515625" style="83" customWidth="1"/>
    <col min="13835" max="13835" width="19.7109375" style="83" customWidth="1"/>
    <col min="13836" max="13836" width="9.7109375" style="83" customWidth="1"/>
    <col min="13837" max="13837" width="14" style="83" customWidth="1"/>
    <col min="13838" max="13838" width="0.7109375" style="83" customWidth="1"/>
    <col min="13839" max="13839" width="1.42578125" style="83" customWidth="1"/>
    <col min="13840" max="13875" width="0" style="83" hidden="1" customWidth="1"/>
    <col min="13876" max="14080" width="9.140625" style="83"/>
    <col min="14081" max="14081" width="0.7109375" style="83" customWidth="1"/>
    <col min="14082" max="14082" width="3.7109375" style="83" customWidth="1"/>
    <col min="14083" max="14083" width="6.85546875" style="83" customWidth="1"/>
    <col min="14084" max="14086" width="14" style="83" customWidth="1"/>
    <col min="14087" max="14087" width="3.85546875" style="83" customWidth="1"/>
    <col min="14088" max="14088" width="22.7109375" style="83" customWidth="1"/>
    <col min="14089" max="14089" width="14" style="83" customWidth="1"/>
    <col min="14090" max="14090" width="4.28515625" style="83" customWidth="1"/>
    <col min="14091" max="14091" width="19.7109375" style="83" customWidth="1"/>
    <col min="14092" max="14092" width="9.7109375" style="83" customWidth="1"/>
    <col min="14093" max="14093" width="14" style="83" customWidth="1"/>
    <col min="14094" max="14094" width="0.7109375" style="83" customWidth="1"/>
    <col min="14095" max="14095" width="1.42578125" style="83" customWidth="1"/>
    <col min="14096" max="14131" width="0" style="83" hidden="1" customWidth="1"/>
    <col min="14132" max="14336" width="9.140625" style="83"/>
    <col min="14337" max="14337" width="0.7109375" style="83" customWidth="1"/>
    <col min="14338" max="14338" width="3.7109375" style="83" customWidth="1"/>
    <col min="14339" max="14339" width="6.85546875" style="83" customWidth="1"/>
    <col min="14340" max="14342" width="14" style="83" customWidth="1"/>
    <col min="14343" max="14343" width="3.85546875" style="83" customWidth="1"/>
    <col min="14344" max="14344" width="22.7109375" style="83" customWidth="1"/>
    <col min="14345" max="14345" width="14" style="83" customWidth="1"/>
    <col min="14346" max="14346" width="4.28515625" style="83" customWidth="1"/>
    <col min="14347" max="14347" width="19.7109375" style="83" customWidth="1"/>
    <col min="14348" max="14348" width="9.7109375" style="83" customWidth="1"/>
    <col min="14349" max="14349" width="14" style="83" customWidth="1"/>
    <col min="14350" max="14350" width="0.7109375" style="83" customWidth="1"/>
    <col min="14351" max="14351" width="1.42578125" style="83" customWidth="1"/>
    <col min="14352" max="14387" width="0" style="83" hidden="1" customWidth="1"/>
    <col min="14388" max="14592" width="9.140625" style="83"/>
    <col min="14593" max="14593" width="0.7109375" style="83" customWidth="1"/>
    <col min="14594" max="14594" width="3.7109375" style="83" customWidth="1"/>
    <col min="14595" max="14595" width="6.85546875" style="83" customWidth="1"/>
    <col min="14596" max="14598" width="14" style="83" customWidth="1"/>
    <col min="14599" max="14599" width="3.85546875" style="83" customWidth="1"/>
    <col min="14600" max="14600" width="22.7109375" style="83" customWidth="1"/>
    <col min="14601" max="14601" width="14" style="83" customWidth="1"/>
    <col min="14602" max="14602" width="4.28515625" style="83" customWidth="1"/>
    <col min="14603" max="14603" width="19.7109375" style="83" customWidth="1"/>
    <col min="14604" max="14604" width="9.7109375" style="83" customWidth="1"/>
    <col min="14605" max="14605" width="14" style="83" customWidth="1"/>
    <col min="14606" max="14606" width="0.7109375" style="83" customWidth="1"/>
    <col min="14607" max="14607" width="1.42578125" style="83" customWidth="1"/>
    <col min="14608" max="14643" width="0" style="83" hidden="1" customWidth="1"/>
    <col min="14644" max="14848" width="9.140625" style="83"/>
    <col min="14849" max="14849" width="0.7109375" style="83" customWidth="1"/>
    <col min="14850" max="14850" width="3.7109375" style="83" customWidth="1"/>
    <col min="14851" max="14851" width="6.85546875" style="83" customWidth="1"/>
    <col min="14852" max="14854" width="14" style="83" customWidth="1"/>
    <col min="14855" max="14855" width="3.85546875" style="83" customWidth="1"/>
    <col min="14856" max="14856" width="22.7109375" style="83" customWidth="1"/>
    <col min="14857" max="14857" width="14" style="83" customWidth="1"/>
    <col min="14858" max="14858" width="4.28515625" style="83" customWidth="1"/>
    <col min="14859" max="14859" width="19.7109375" style="83" customWidth="1"/>
    <col min="14860" max="14860" width="9.7109375" style="83" customWidth="1"/>
    <col min="14861" max="14861" width="14" style="83" customWidth="1"/>
    <col min="14862" max="14862" width="0.7109375" style="83" customWidth="1"/>
    <col min="14863" max="14863" width="1.42578125" style="83" customWidth="1"/>
    <col min="14864" max="14899" width="0" style="83" hidden="1" customWidth="1"/>
    <col min="14900" max="15104" width="9.140625" style="83"/>
    <col min="15105" max="15105" width="0.7109375" style="83" customWidth="1"/>
    <col min="15106" max="15106" width="3.7109375" style="83" customWidth="1"/>
    <col min="15107" max="15107" width="6.85546875" style="83" customWidth="1"/>
    <col min="15108" max="15110" width="14" style="83" customWidth="1"/>
    <col min="15111" max="15111" width="3.85546875" style="83" customWidth="1"/>
    <col min="15112" max="15112" width="22.7109375" style="83" customWidth="1"/>
    <col min="15113" max="15113" width="14" style="83" customWidth="1"/>
    <col min="15114" max="15114" width="4.28515625" style="83" customWidth="1"/>
    <col min="15115" max="15115" width="19.7109375" style="83" customWidth="1"/>
    <col min="15116" max="15116" width="9.7109375" style="83" customWidth="1"/>
    <col min="15117" max="15117" width="14" style="83" customWidth="1"/>
    <col min="15118" max="15118" width="0.7109375" style="83" customWidth="1"/>
    <col min="15119" max="15119" width="1.42578125" style="83" customWidth="1"/>
    <col min="15120" max="15155" width="0" style="83" hidden="1" customWidth="1"/>
    <col min="15156" max="15360" width="9.140625" style="83"/>
    <col min="15361" max="15361" width="0.7109375" style="83" customWidth="1"/>
    <col min="15362" max="15362" width="3.7109375" style="83" customWidth="1"/>
    <col min="15363" max="15363" width="6.85546875" style="83" customWidth="1"/>
    <col min="15364" max="15366" width="14" style="83" customWidth="1"/>
    <col min="15367" max="15367" width="3.85546875" style="83" customWidth="1"/>
    <col min="15368" max="15368" width="22.7109375" style="83" customWidth="1"/>
    <col min="15369" max="15369" width="14" style="83" customWidth="1"/>
    <col min="15370" max="15370" width="4.28515625" style="83" customWidth="1"/>
    <col min="15371" max="15371" width="19.7109375" style="83" customWidth="1"/>
    <col min="15372" max="15372" width="9.7109375" style="83" customWidth="1"/>
    <col min="15373" max="15373" width="14" style="83" customWidth="1"/>
    <col min="15374" max="15374" width="0.7109375" style="83" customWidth="1"/>
    <col min="15375" max="15375" width="1.42578125" style="83" customWidth="1"/>
    <col min="15376" max="15411" width="0" style="83" hidden="1" customWidth="1"/>
    <col min="15412" max="15616" width="9.140625" style="83"/>
    <col min="15617" max="15617" width="0.7109375" style="83" customWidth="1"/>
    <col min="15618" max="15618" width="3.7109375" style="83" customWidth="1"/>
    <col min="15619" max="15619" width="6.85546875" style="83" customWidth="1"/>
    <col min="15620" max="15622" width="14" style="83" customWidth="1"/>
    <col min="15623" max="15623" width="3.85546875" style="83" customWidth="1"/>
    <col min="15624" max="15624" width="22.7109375" style="83" customWidth="1"/>
    <col min="15625" max="15625" width="14" style="83" customWidth="1"/>
    <col min="15626" max="15626" width="4.28515625" style="83" customWidth="1"/>
    <col min="15627" max="15627" width="19.7109375" style="83" customWidth="1"/>
    <col min="15628" max="15628" width="9.7109375" style="83" customWidth="1"/>
    <col min="15629" max="15629" width="14" style="83" customWidth="1"/>
    <col min="15630" max="15630" width="0.7109375" style="83" customWidth="1"/>
    <col min="15631" max="15631" width="1.42578125" style="83" customWidth="1"/>
    <col min="15632" max="15667" width="0" style="83" hidden="1" customWidth="1"/>
    <col min="15668" max="15872" width="9.140625" style="83"/>
    <col min="15873" max="15873" width="0.7109375" style="83" customWidth="1"/>
    <col min="15874" max="15874" width="3.7109375" style="83" customWidth="1"/>
    <col min="15875" max="15875" width="6.85546875" style="83" customWidth="1"/>
    <col min="15876" max="15878" width="14" style="83" customWidth="1"/>
    <col min="15879" max="15879" width="3.85546875" style="83" customWidth="1"/>
    <col min="15880" max="15880" width="22.7109375" style="83" customWidth="1"/>
    <col min="15881" max="15881" width="14" style="83" customWidth="1"/>
    <col min="15882" max="15882" width="4.28515625" style="83" customWidth="1"/>
    <col min="15883" max="15883" width="19.7109375" style="83" customWidth="1"/>
    <col min="15884" max="15884" width="9.7109375" style="83" customWidth="1"/>
    <col min="15885" max="15885" width="14" style="83" customWidth="1"/>
    <col min="15886" max="15886" width="0.7109375" style="83" customWidth="1"/>
    <col min="15887" max="15887" width="1.42578125" style="83" customWidth="1"/>
    <col min="15888" max="15923" width="0" style="83" hidden="1" customWidth="1"/>
    <col min="15924" max="16128" width="9.140625" style="83"/>
    <col min="16129" max="16129" width="0.7109375" style="83" customWidth="1"/>
    <col min="16130" max="16130" width="3.7109375" style="83" customWidth="1"/>
    <col min="16131" max="16131" width="6.85546875" style="83" customWidth="1"/>
    <col min="16132" max="16134" width="14" style="83" customWidth="1"/>
    <col min="16135" max="16135" width="3.85546875" style="83" customWidth="1"/>
    <col min="16136" max="16136" width="22.7109375" style="83" customWidth="1"/>
    <col min="16137" max="16137" width="14" style="83" customWidth="1"/>
    <col min="16138" max="16138" width="4.28515625" style="83" customWidth="1"/>
    <col min="16139" max="16139" width="19.7109375" style="83" customWidth="1"/>
    <col min="16140" max="16140" width="9.7109375" style="83" customWidth="1"/>
    <col min="16141" max="16141" width="14" style="83" customWidth="1"/>
    <col min="16142" max="16142" width="0.7109375" style="83" customWidth="1"/>
    <col min="16143" max="16143" width="1.42578125" style="83" customWidth="1"/>
    <col min="16144" max="16179" width="0" style="83" hidden="1" customWidth="1"/>
    <col min="16180" max="16384" width="9.140625" style="83"/>
  </cols>
  <sheetData>
    <row r="1" spans="2:30" ht="28.5" customHeight="1" thickBot="1">
      <c r="B1" s="82"/>
      <c r="C1" s="82"/>
      <c r="D1" s="82"/>
      <c r="E1" s="82"/>
      <c r="F1" s="82"/>
      <c r="G1" s="82"/>
      <c r="H1" s="166" t="s">
        <v>322</v>
      </c>
      <c r="I1" s="82"/>
      <c r="J1" s="82"/>
      <c r="K1" s="82"/>
      <c r="L1" s="82"/>
      <c r="M1" s="82"/>
      <c r="Z1" s="83" t="s">
        <v>1</v>
      </c>
      <c r="AA1" s="83" t="s">
        <v>2</v>
      </c>
      <c r="AB1" s="83" t="s">
        <v>3</v>
      </c>
      <c r="AC1" s="83" t="s">
        <v>4</v>
      </c>
      <c r="AD1" s="83" t="s">
        <v>5</v>
      </c>
    </row>
    <row r="2" spans="2:30" ht="18" customHeight="1" thickTop="1">
      <c r="B2" s="84" t="s">
        <v>260</v>
      </c>
      <c r="C2" s="85"/>
      <c r="D2" s="85" t="s">
        <v>323</v>
      </c>
      <c r="E2" s="85"/>
      <c r="F2" s="85"/>
      <c r="G2" s="86"/>
      <c r="H2" s="85" t="s">
        <v>261</v>
      </c>
      <c r="I2" s="85"/>
      <c r="J2" s="86" t="s">
        <v>262</v>
      </c>
      <c r="K2" s="85"/>
      <c r="L2" s="85"/>
      <c r="M2" s="87"/>
      <c r="Z2" s="83" t="s">
        <v>10</v>
      </c>
      <c r="AA2" s="88" t="s">
        <v>263</v>
      </c>
      <c r="AB2" s="88" t="s">
        <v>12</v>
      </c>
      <c r="AC2" s="88"/>
      <c r="AD2" s="89"/>
    </row>
    <row r="3" spans="2:30" ht="18" customHeight="1">
      <c r="B3" s="90" t="s">
        <v>264</v>
      </c>
      <c r="C3" s="91"/>
      <c r="D3" s="91"/>
      <c r="E3" s="91"/>
      <c r="F3" s="91"/>
      <c r="G3" s="92"/>
      <c r="H3" s="91"/>
      <c r="I3" s="91"/>
      <c r="J3" s="92" t="s">
        <v>265</v>
      </c>
      <c r="K3" s="91"/>
      <c r="L3" s="91"/>
      <c r="M3" s="93"/>
      <c r="Z3" s="83" t="s">
        <v>14</v>
      </c>
      <c r="AA3" s="88" t="s">
        <v>266</v>
      </c>
      <c r="AB3" s="88" t="s">
        <v>12</v>
      </c>
      <c r="AC3" s="88" t="s">
        <v>16</v>
      </c>
      <c r="AD3" s="89" t="s">
        <v>17</v>
      </c>
    </row>
    <row r="4" spans="2:30" ht="18" customHeight="1" thickBot="1">
      <c r="B4" s="94" t="s">
        <v>267</v>
      </c>
      <c r="C4" s="95"/>
      <c r="D4" s="95"/>
      <c r="E4" s="95"/>
      <c r="F4" s="95"/>
      <c r="G4" s="96"/>
      <c r="H4" s="95"/>
      <c r="I4" s="95"/>
      <c r="J4" s="96" t="s">
        <v>268</v>
      </c>
      <c r="K4" s="95"/>
      <c r="L4" s="95" t="s">
        <v>269</v>
      </c>
      <c r="M4" s="97"/>
      <c r="Z4" s="83" t="s">
        <v>18</v>
      </c>
      <c r="AA4" s="88" t="s">
        <v>270</v>
      </c>
      <c r="AB4" s="88" t="s">
        <v>12</v>
      </c>
      <c r="AC4" s="88"/>
      <c r="AD4" s="89"/>
    </row>
    <row r="5" spans="2:30" ht="18" customHeight="1" thickTop="1">
      <c r="B5" s="84" t="s">
        <v>271</v>
      </c>
      <c r="C5" s="85"/>
      <c r="D5" s="85" t="s">
        <v>324</v>
      </c>
      <c r="E5" s="85"/>
      <c r="F5" s="85"/>
      <c r="G5" s="98" t="s">
        <v>272</v>
      </c>
      <c r="H5" s="85"/>
      <c r="I5" s="85"/>
      <c r="J5" s="85" t="s">
        <v>273</v>
      </c>
      <c r="K5" s="85"/>
      <c r="L5" s="85" t="s">
        <v>274</v>
      </c>
      <c r="M5" s="87"/>
      <c r="Z5" s="83" t="s">
        <v>20</v>
      </c>
      <c r="AA5" s="88" t="s">
        <v>266</v>
      </c>
      <c r="AB5" s="88" t="s">
        <v>12</v>
      </c>
      <c r="AC5" s="88" t="s">
        <v>16</v>
      </c>
      <c r="AD5" s="89" t="s">
        <v>17</v>
      </c>
    </row>
    <row r="6" spans="2:30" ht="18" customHeight="1">
      <c r="B6" s="90" t="s">
        <v>275</v>
      </c>
      <c r="C6" s="91"/>
      <c r="D6" s="91"/>
      <c r="E6" s="91"/>
      <c r="F6" s="91"/>
      <c r="G6" s="99" t="s">
        <v>272</v>
      </c>
      <c r="H6" s="91"/>
      <c r="I6" s="91"/>
      <c r="J6" s="91" t="s">
        <v>273</v>
      </c>
      <c r="K6" s="91"/>
      <c r="L6" s="91" t="s">
        <v>274</v>
      </c>
      <c r="M6" s="93"/>
    </row>
    <row r="7" spans="2:30" ht="18" customHeight="1" thickBot="1">
      <c r="B7" s="94" t="s">
        <v>276</v>
      </c>
      <c r="C7" s="95"/>
      <c r="D7" s="95"/>
      <c r="E7" s="95"/>
      <c r="F7" s="95"/>
      <c r="G7" s="100" t="s">
        <v>272</v>
      </c>
      <c r="H7" s="95"/>
      <c r="I7" s="95"/>
      <c r="J7" s="95" t="s">
        <v>273</v>
      </c>
      <c r="K7" s="95"/>
      <c r="L7" s="95" t="s">
        <v>274</v>
      </c>
      <c r="M7" s="97"/>
    </row>
    <row r="8" spans="2:30" ht="18" customHeight="1" thickTop="1">
      <c r="B8" s="101">
        <v>1</v>
      </c>
      <c r="C8" s="102" t="s">
        <v>277</v>
      </c>
      <c r="D8" s="103"/>
      <c r="E8" s="104"/>
      <c r="F8" s="105">
        <f>IF(B8&lt;&gt;0,ROUND($M$26/B8,0),0)</f>
        <v>0</v>
      </c>
      <c r="G8" s="98">
        <v>1</v>
      </c>
      <c r="H8" s="102" t="s">
        <v>278</v>
      </c>
      <c r="I8" s="105">
        <f>IF(G8&lt;&gt;0,ROUND($M$26/G8,0),0)</f>
        <v>0</v>
      </c>
      <c r="J8" s="86"/>
      <c r="K8" s="102"/>
      <c r="L8" s="104"/>
      <c r="M8" s="106">
        <f>IF(J8&lt;&gt;0,ROUND($M$26/J8,0),0)</f>
        <v>0</v>
      </c>
    </row>
    <row r="9" spans="2:30" ht="18" customHeight="1" thickBot="1">
      <c r="B9" s="107">
        <v>1</v>
      </c>
      <c r="C9" s="108" t="s">
        <v>279</v>
      </c>
      <c r="D9" s="109"/>
      <c r="E9" s="110"/>
      <c r="F9" s="111">
        <f>IF(B9&lt;&gt;0,ROUND($M$26/B9,0),0)</f>
        <v>0</v>
      </c>
      <c r="G9" s="112">
        <v>1</v>
      </c>
      <c r="H9" s="108" t="s">
        <v>280</v>
      </c>
      <c r="I9" s="111">
        <f>IF(G9&lt;&gt;0,ROUND($M$26/G9,0),0)</f>
        <v>0</v>
      </c>
      <c r="J9" s="112"/>
      <c r="K9" s="108"/>
      <c r="L9" s="110"/>
      <c r="M9" s="113">
        <f>IF(J9&lt;&gt;0,ROUND($M$26/J9,0),0)</f>
        <v>0</v>
      </c>
    </row>
    <row r="10" spans="2:30" ht="18" customHeight="1" thickTop="1">
      <c r="B10" s="114" t="s">
        <v>281</v>
      </c>
      <c r="C10" s="115" t="s">
        <v>282</v>
      </c>
      <c r="D10" s="116" t="s">
        <v>283</v>
      </c>
      <c r="E10" s="116" t="s">
        <v>41</v>
      </c>
      <c r="F10" s="117" t="s">
        <v>284</v>
      </c>
      <c r="G10" s="114" t="s">
        <v>285</v>
      </c>
      <c r="H10" s="118" t="s">
        <v>286</v>
      </c>
      <c r="I10" s="119"/>
      <c r="J10" s="114" t="s">
        <v>287</v>
      </c>
      <c r="K10" s="118" t="s">
        <v>288</v>
      </c>
      <c r="L10" s="120"/>
      <c r="M10" s="119"/>
    </row>
    <row r="11" spans="2:30" ht="18" customHeight="1">
      <c r="B11" s="121">
        <v>1</v>
      </c>
      <c r="C11" s="122" t="s">
        <v>289</v>
      </c>
      <c r="D11" s="123">
        <f>'SO 01'!H39+'SO 03'!H34+'SO 04'!H39+'SO 05'!H22</f>
        <v>0</v>
      </c>
      <c r="E11" s="123">
        <f>'SO 01'!I39+'SO 03'!I34+'SO 04'!I39+'SO 05'!I22</f>
        <v>0</v>
      </c>
      <c r="F11" s="124">
        <f>D11+E11</f>
        <v>0</v>
      </c>
      <c r="G11" s="121">
        <v>6</v>
      </c>
      <c r="H11" s="122" t="s">
        <v>290</v>
      </c>
      <c r="I11" s="124">
        <v>0</v>
      </c>
      <c r="J11" s="121">
        <v>11</v>
      </c>
      <c r="K11" s="125" t="s">
        <v>291</v>
      </c>
      <c r="L11" s="126">
        <v>0</v>
      </c>
      <c r="M11" s="124">
        <v>0</v>
      </c>
    </row>
    <row r="12" spans="2:30" ht="18" customHeight="1">
      <c r="B12" s="127">
        <v>2</v>
      </c>
      <c r="C12" s="128" t="s">
        <v>292</v>
      </c>
      <c r="D12" s="129">
        <f>'SO 02'!H28+'SO 03'!H65+'SO 04'!H68</f>
        <v>0</v>
      </c>
      <c r="E12" s="129">
        <f>'SO 02'!I28+'SO 03'!I65+'SO 04'!I68</f>
        <v>0</v>
      </c>
      <c r="F12" s="124">
        <f>D12+E12</f>
        <v>0</v>
      </c>
      <c r="G12" s="127">
        <v>7</v>
      </c>
      <c r="H12" s="128" t="s">
        <v>293</v>
      </c>
      <c r="I12" s="130">
        <v>0</v>
      </c>
      <c r="J12" s="127">
        <v>12</v>
      </c>
      <c r="K12" s="131" t="s">
        <v>294</v>
      </c>
      <c r="L12" s="132">
        <v>0</v>
      </c>
      <c r="M12" s="130">
        <v>0</v>
      </c>
    </row>
    <row r="13" spans="2:30" ht="18" customHeight="1">
      <c r="B13" s="127">
        <v>3</v>
      </c>
      <c r="C13" s="128" t="s">
        <v>295</v>
      </c>
      <c r="D13" s="129">
        <f>'SO 03'!H69</f>
        <v>0</v>
      </c>
      <c r="E13" s="129">
        <f>'SO 03'!I69</f>
        <v>0</v>
      </c>
      <c r="F13" s="124">
        <f>D13+E13</f>
        <v>0</v>
      </c>
      <c r="G13" s="127">
        <v>8</v>
      </c>
      <c r="H13" s="128" t="s">
        <v>296</v>
      </c>
      <c r="I13" s="130">
        <v>0</v>
      </c>
      <c r="J13" s="127">
        <v>13</v>
      </c>
      <c r="K13" s="131" t="s">
        <v>297</v>
      </c>
      <c r="L13" s="132">
        <v>0</v>
      </c>
      <c r="M13" s="130">
        <v>0</v>
      </c>
    </row>
    <row r="14" spans="2:30" ht="18" customHeight="1" thickBot="1">
      <c r="B14" s="127">
        <v>4</v>
      </c>
      <c r="C14" s="128" t="s">
        <v>298</v>
      </c>
      <c r="D14" s="129">
        <f>'SO 05'!H29</f>
        <v>0</v>
      </c>
      <c r="E14" s="129">
        <f>'SO 05'!I29</f>
        <v>0</v>
      </c>
      <c r="F14" s="133">
        <f>D14+E14</f>
        <v>0</v>
      </c>
      <c r="G14" s="127">
        <v>9</v>
      </c>
      <c r="H14" s="128" t="s">
        <v>267</v>
      </c>
      <c r="I14" s="130">
        <v>0</v>
      </c>
      <c r="J14" s="127">
        <v>14</v>
      </c>
      <c r="K14" s="131" t="s">
        <v>267</v>
      </c>
      <c r="L14" s="132">
        <v>0</v>
      </c>
      <c r="M14" s="130">
        <v>0</v>
      </c>
    </row>
    <row r="15" spans="2:30" ht="18" customHeight="1" thickBot="1">
      <c r="B15" s="134">
        <v>5</v>
      </c>
      <c r="C15" s="135" t="s">
        <v>299</v>
      </c>
      <c r="D15" s="136">
        <f>SUM(D11:D14)</f>
        <v>0</v>
      </c>
      <c r="E15" s="137">
        <f>SUM(E11:E14)</f>
        <v>0</v>
      </c>
      <c r="F15" s="138">
        <f>SUM(F11:F14)</f>
        <v>0</v>
      </c>
      <c r="G15" s="139">
        <v>10</v>
      </c>
      <c r="H15" s="140" t="s">
        <v>300</v>
      </c>
      <c r="I15" s="138">
        <f>SUM(I11:I14)</f>
        <v>0</v>
      </c>
      <c r="J15" s="134">
        <v>15</v>
      </c>
      <c r="K15" s="141"/>
      <c r="L15" s="142" t="s">
        <v>301</v>
      </c>
      <c r="M15" s="138">
        <f>SUM(M11:M14)</f>
        <v>0</v>
      </c>
    </row>
    <row r="16" spans="2:30" ht="18" customHeight="1" thickTop="1">
      <c r="B16" s="143" t="s">
        <v>302</v>
      </c>
      <c r="C16" s="144"/>
      <c r="D16" s="144"/>
      <c r="E16" s="144"/>
      <c r="F16" s="145"/>
      <c r="G16" s="143" t="s">
        <v>303</v>
      </c>
      <c r="H16" s="144"/>
      <c r="I16" s="146"/>
      <c r="J16" s="114" t="s">
        <v>304</v>
      </c>
      <c r="K16" s="118" t="s">
        <v>305</v>
      </c>
      <c r="L16" s="120"/>
      <c r="M16" s="147"/>
    </row>
    <row r="17" spans="2:13" ht="18" customHeight="1">
      <c r="B17" s="148"/>
      <c r="C17" s="149" t="s">
        <v>306</v>
      </c>
      <c r="D17" s="149"/>
      <c r="E17" s="149" t="s">
        <v>307</v>
      </c>
      <c r="F17" s="150"/>
      <c r="G17" s="148"/>
      <c r="H17" s="151"/>
      <c r="I17" s="152"/>
      <c r="J17" s="127">
        <v>16</v>
      </c>
      <c r="K17" s="131" t="s">
        <v>308</v>
      </c>
      <c r="L17" s="153"/>
      <c r="M17" s="130">
        <v>0</v>
      </c>
    </row>
    <row r="18" spans="2:13" ht="18" customHeight="1">
      <c r="B18" s="154"/>
      <c r="C18" s="151" t="s">
        <v>309</v>
      </c>
      <c r="D18" s="151"/>
      <c r="E18" s="151"/>
      <c r="F18" s="155"/>
      <c r="G18" s="154"/>
      <c r="H18" s="151" t="s">
        <v>306</v>
      </c>
      <c r="I18" s="152"/>
      <c r="J18" s="127">
        <v>17</v>
      </c>
      <c r="K18" s="131" t="s">
        <v>310</v>
      </c>
      <c r="L18" s="153"/>
      <c r="M18" s="130">
        <v>0</v>
      </c>
    </row>
    <row r="19" spans="2:13" ht="18" customHeight="1">
      <c r="B19" s="154"/>
      <c r="C19" s="151"/>
      <c r="D19" s="151"/>
      <c r="E19" s="151"/>
      <c r="F19" s="155"/>
      <c r="G19" s="154"/>
      <c r="H19" s="156"/>
      <c r="I19" s="152"/>
      <c r="J19" s="127">
        <v>18</v>
      </c>
      <c r="K19" s="131" t="s">
        <v>311</v>
      </c>
      <c r="L19" s="153"/>
      <c r="M19" s="130">
        <v>0</v>
      </c>
    </row>
    <row r="20" spans="2:13" ht="18" customHeight="1" thickBot="1">
      <c r="B20" s="154"/>
      <c r="C20" s="151"/>
      <c r="D20" s="151"/>
      <c r="E20" s="151"/>
      <c r="F20" s="155"/>
      <c r="G20" s="154"/>
      <c r="H20" s="149" t="s">
        <v>307</v>
      </c>
      <c r="I20" s="152"/>
      <c r="J20" s="127">
        <v>19</v>
      </c>
      <c r="K20" s="131" t="s">
        <v>267</v>
      </c>
      <c r="L20" s="153"/>
      <c r="M20" s="130">
        <v>0</v>
      </c>
    </row>
    <row r="21" spans="2:13" ht="18" customHeight="1" thickBot="1">
      <c r="B21" s="148"/>
      <c r="C21" s="151"/>
      <c r="D21" s="151"/>
      <c r="E21" s="151"/>
      <c r="F21" s="151"/>
      <c r="G21" s="148"/>
      <c r="H21" s="151" t="s">
        <v>309</v>
      </c>
      <c r="I21" s="152"/>
      <c r="J21" s="134">
        <v>20</v>
      </c>
      <c r="K21" s="141"/>
      <c r="L21" s="142" t="s">
        <v>312</v>
      </c>
      <c r="M21" s="138">
        <f>SUM(M17:M20)</f>
        <v>0</v>
      </c>
    </row>
    <row r="22" spans="2:13" ht="18" customHeight="1" thickTop="1">
      <c r="B22" s="143" t="s">
        <v>313</v>
      </c>
      <c r="C22" s="144"/>
      <c r="D22" s="144"/>
      <c r="E22" s="144"/>
      <c r="F22" s="145"/>
      <c r="G22" s="148"/>
      <c r="H22" s="151"/>
      <c r="I22" s="152"/>
      <c r="J22" s="114" t="s">
        <v>314</v>
      </c>
      <c r="K22" s="118" t="s">
        <v>315</v>
      </c>
      <c r="L22" s="120"/>
      <c r="M22" s="147"/>
    </row>
    <row r="23" spans="2:13" ht="18" customHeight="1">
      <c r="B23" s="148"/>
      <c r="C23" s="149" t="s">
        <v>306</v>
      </c>
      <c r="D23" s="149"/>
      <c r="E23" s="149" t="s">
        <v>307</v>
      </c>
      <c r="F23" s="150"/>
      <c r="G23" s="148"/>
      <c r="H23" s="151"/>
      <c r="I23" s="152"/>
      <c r="J23" s="121">
        <v>21</v>
      </c>
      <c r="K23" s="125"/>
      <c r="L23" s="157" t="s">
        <v>316</v>
      </c>
      <c r="M23" s="124">
        <f>ROUND(F15,2)+I15+M15+M21</f>
        <v>0</v>
      </c>
    </row>
    <row r="24" spans="2:13" ht="18" customHeight="1">
      <c r="B24" s="154"/>
      <c r="C24" s="151" t="s">
        <v>309</v>
      </c>
      <c r="D24" s="151"/>
      <c r="E24" s="151"/>
      <c r="F24" s="155"/>
      <c r="G24" s="148"/>
      <c r="H24" s="151"/>
      <c r="I24" s="152"/>
      <c r="J24" s="127">
        <v>22</v>
      </c>
      <c r="K24" s="131" t="s">
        <v>317</v>
      </c>
      <c r="L24" s="158">
        <f>M23-L25</f>
        <v>0</v>
      </c>
      <c r="M24" s="130">
        <f>ROUND((L24*20)/100,2)</f>
        <v>0</v>
      </c>
    </row>
    <row r="25" spans="2:13" ht="18" customHeight="1" thickBot="1">
      <c r="B25" s="154"/>
      <c r="C25" s="151"/>
      <c r="D25" s="151"/>
      <c r="E25" s="151"/>
      <c r="F25" s="155"/>
      <c r="G25" s="148"/>
      <c r="H25" s="151"/>
      <c r="I25" s="152"/>
      <c r="J25" s="127">
        <v>23</v>
      </c>
      <c r="K25" s="131" t="s">
        <v>318</v>
      </c>
      <c r="L25" s="158"/>
      <c r="M25" s="130"/>
    </row>
    <row r="26" spans="2:13" ht="18" customHeight="1" thickBot="1">
      <c r="B26" s="154"/>
      <c r="C26" s="151"/>
      <c r="D26" s="151"/>
      <c r="E26" s="151"/>
      <c r="F26" s="155"/>
      <c r="G26" s="148"/>
      <c r="H26" s="151"/>
      <c r="I26" s="152"/>
      <c r="J26" s="134">
        <v>24</v>
      </c>
      <c r="K26" s="141"/>
      <c r="L26" s="142" t="s">
        <v>319</v>
      </c>
      <c r="M26" s="138">
        <f>M23+M24+M25</f>
        <v>0</v>
      </c>
    </row>
    <row r="27" spans="2:13" ht="17.100000000000001" customHeight="1" thickTop="1" thickBot="1">
      <c r="B27" s="159"/>
      <c r="C27" s="160"/>
      <c r="D27" s="160"/>
      <c r="E27" s="160"/>
      <c r="F27" s="160"/>
      <c r="G27" s="159"/>
      <c r="H27" s="160"/>
      <c r="I27" s="161"/>
      <c r="J27" s="162" t="s">
        <v>320</v>
      </c>
      <c r="K27" s="163" t="s">
        <v>321</v>
      </c>
      <c r="L27" s="164"/>
      <c r="M27" s="165"/>
    </row>
    <row r="28" spans="2:13" ht="14.25" customHeight="1" thickTop="1"/>
    <row r="29" spans="2:13" ht="2.25" customHeight="1"/>
  </sheetData>
  <pageMargins left="0.7" right="0.7" top="0.75" bottom="0.75" header="0.3" footer="0.3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showGridLines="0" workbookViewId="0">
      <selection activeCell="G22" sqref="G22"/>
    </sheetView>
  </sheetViews>
  <sheetFormatPr defaultRowHeight="12.75"/>
  <cols>
    <col min="1" max="1" width="6.7109375" style="27" customWidth="1"/>
    <col min="2" max="2" width="3.7109375" style="28" customWidth="1"/>
    <col min="3" max="3" width="13" style="29" customWidth="1"/>
    <col min="4" max="4" width="35.7109375" style="30" customWidth="1"/>
    <col min="5" max="5" width="10.7109375" style="31" customWidth="1"/>
    <col min="6" max="6" width="5.28515625" style="32" customWidth="1"/>
    <col min="7" max="7" width="8.7109375" style="33" customWidth="1"/>
    <col min="8" max="9" width="9.7109375" style="33" hidden="1" customWidth="1"/>
    <col min="10" max="10" width="9.7109375" style="33" customWidth="1"/>
    <col min="11" max="11" width="7.42578125" style="34" customWidth="1"/>
    <col min="12" max="12" width="8.28515625" style="34" customWidth="1"/>
    <col min="13" max="13" width="9.140625" style="31"/>
    <col min="14" max="14" width="7" style="31" customWidth="1"/>
    <col min="15" max="15" width="3.5703125" style="32" customWidth="1"/>
    <col min="16" max="16" width="12.7109375" style="32" customWidth="1"/>
    <col min="17" max="19" width="13.28515625" style="31" customWidth="1"/>
    <col min="20" max="20" width="10.5703125" style="35" customWidth="1"/>
    <col min="21" max="21" width="10.28515625" style="35" customWidth="1"/>
    <col min="22" max="22" width="5.7109375" style="35" customWidth="1"/>
    <col min="23" max="23" width="9.140625" style="36"/>
    <col min="24" max="25" width="5.7109375" style="32" hidden="1" customWidth="1"/>
    <col min="26" max="26" width="7.5703125" style="32" hidden="1" customWidth="1"/>
    <col min="27" max="27" width="24.85546875" style="32" hidden="1" customWidth="1"/>
    <col min="28" max="28" width="4.28515625" style="32" hidden="1" customWidth="1"/>
    <col min="29" max="29" width="8.28515625" style="32" hidden="1" customWidth="1"/>
    <col min="30" max="30" width="8.7109375" style="32" hidden="1" customWidth="1"/>
    <col min="31" max="34" width="9.140625" style="32"/>
    <col min="35" max="35" width="9.140625" style="2"/>
    <col min="36" max="37" width="0" style="2" hidden="1" customWidth="1"/>
    <col min="38" max="16384" width="9.140625" style="2"/>
  </cols>
  <sheetData>
    <row r="1" spans="1:37" ht="24">
      <c r="A1" s="1" t="s">
        <v>256</v>
      </c>
      <c r="B1" s="2"/>
      <c r="C1" s="2"/>
      <c r="D1" s="2"/>
      <c r="E1" s="1" t="s">
        <v>0</v>
      </c>
      <c r="F1" s="2"/>
      <c r="G1" s="3"/>
      <c r="H1" s="2"/>
      <c r="I1" s="2"/>
      <c r="J1" s="3"/>
      <c r="K1" s="4"/>
      <c r="L1" s="2"/>
      <c r="M1" s="2"/>
      <c r="N1" s="2"/>
      <c r="O1" s="2"/>
      <c r="P1" s="2"/>
      <c r="Q1" s="5"/>
      <c r="R1" s="5"/>
      <c r="S1" s="5"/>
      <c r="T1" s="2"/>
      <c r="U1" s="2"/>
      <c r="V1" s="2"/>
      <c r="W1" s="2"/>
      <c r="X1" s="2"/>
      <c r="Y1" s="2"/>
      <c r="Z1" s="6" t="s">
        <v>1</v>
      </c>
      <c r="AA1" s="37" t="s">
        <v>2</v>
      </c>
      <c r="AB1" s="6" t="s">
        <v>3</v>
      </c>
      <c r="AC1" s="6" t="s">
        <v>4</v>
      </c>
      <c r="AD1" s="6" t="s">
        <v>5</v>
      </c>
      <c r="AE1" s="7" t="s">
        <v>6</v>
      </c>
      <c r="AF1" s="8" t="s">
        <v>7</v>
      </c>
      <c r="AG1" s="2"/>
      <c r="AH1" s="2"/>
    </row>
    <row r="2" spans="1:37">
      <c r="A2" s="1" t="s">
        <v>8</v>
      </c>
      <c r="B2" s="2"/>
      <c r="C2" s="2"/>
      <c r="D2" s="2"/>
      <c r="E2" s="1" t="s">
        <v>9</v>
      </c>
      <c r="F2" s="2"/>
      <c r="G2" s="3"/>
      <c r="H2" s="9"/>
      <c r="I2" s="2"/>
      <c r="J2" s="3"/>
      <c r="K2" s="4"/>
      <c r="L2" s="2"/>
      <c r="M2" s="2"/>
      <c r="N2" s="2"/>
      <c r="O2" s="2"/>
      <c r="P2" s="2"/>
      <c r="Q2" s="5"/>
      <c r="R2" s="5"/>
      <c r="S2" s="5"/>
      <c r="T2" s="2"/>
      <c r="U2" s="2"/>
      <c r="V2" s="2"/>
      <c r="W2" s="2"/>
      <c r="X2" s="2"/>
      <c r="Y2" s="2"/>
      <c r="Z2" s="6" t="s">
        <v>10</v>
      </c>
      <c r="AA2" s="10" t="s">
        <v>11</v>
      </c>
      <c r="AB2" s="10" t="s">
        <v>12</v>
      </c>
      <c r="AC2" s="10"/>
      <c r="AD2" s="11"/>
      <c r="AE2" s="7">
        <v>1</v>
      </c>
      <c r="AF2" s="12">
        <v>123.5</v>
      </c>
      <c r="AG2" s="2"/>
      <c r="AH2" s="2"/>
    </row>
    <row r="3" spans="1:37">
      <c r="A3" s="1" t="s">
        <v>13</v>
      </c>
      <c r="B3" s="2"/>
      <c r="C3" s="2"/>
      <c r="D3" s="2"/>
      <c r="E3" s="1" t="s">
        <v>249</v>
      </c>
      <c r="F3" s="2"/>
      <c r="G3" s="3"/>
      <c r="H3" s="2"/>
      <c r="I3" s="2"/>
      <c r="J3" s="3"/>
      <c r="K3" s="4"/>
      <c r="L3" s="2"/>
      <c r="M3" s="2"/>
      <c r="N3" s="2"/>
      <c r="O3" s="2"/>
      <c r="P3" s="2"/>
      <c r="Q3" s="5"/>
      <c r="R3" s="5"/>
      <c r="S3" s="5"/>
      <c r="T3" s="2"/>
      <c r="U3" s="2"/>
      <c r="V3" s="2"/>
      <c r="W3" s="2"/>
      <c r="X3" s="2"/>
      <c r="Y3" s="2"/>
      <c r="Z3" s="6" t="s">
        <v>14</v>
      </c>
      <c r="AA3" s="10" t="s">
        <v>15</v>
      </c>
      <c r="AB3" s="10" t="s">
        <v>12</v>
      </c>
      <c r="AC3" s="10" t="s">
        <v>16</v>
      </c>
      <c r="AD3" s="11" t="s">
        <v>17</v>
      </c>
      <c r="AE3" s="7">
        <v>2</v>
      </c>
      <c r="AF3" s="13">
        <v>123.46</v>
      </c>
      <c r="AG3" s="2"/>
      <c r="AH3" s="2"/>
    </row>
    <row r="4" spans="1:3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6" t="s">
        <v>18</v>
      </c>
      <c r="AA4" s="10" t="s">
        <v>19</v>
      </c>
      <c r="AB4" s="10" t="s">
        <v>12</v>
      </c>
      <c r="AC4" s="10"/>
      <c r="AD4" s="11"/>
      <c r="AE4" s="7">
        <v>3</v>
      </c>
      <c r="AF4" s="14">
        <v>123.45699999999999</v>
      </c>
      <c r="AG4" s="2"/>
      <c r="AH4" s="2"/>
    </row>
    <row r="5" spans="1:37">
      <c r="A5" s="1" t="s">
        <v>251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2"/>
      <c r="U5" s="2"/>
      <c r="V5" s="2"/>
      <c r="W5" s="2"/>
      <c r="X5" s="2"/>
      <c r="Y5" s="2"/>
      <c r="Z5" s="6" t="s">
        <v>20</v>
      </c>
      <c r="AA5" s="10" t="s">
        <v>15</v>
      </c>
      <c r="AB5" s="10" t="s">
        <v>12</v>
      </c>
      <c r="AC5" s="10" t="s">
        <v>16</v>
      </c>
      <c r="AD5" s="11" t="s">
        <v>17</v>
      </c>
      <c r="AE5" s="7">
        <v>4</v>
      </c>
      <c r="AF5" s="15">
        <v>123.4567</v>
      </c>
      <c r="AG5" s="2"/>
      <c r="AH5" s="2"/>
    </row>
    <row r="6" spans="1:37">
      <c r="A6" s="1" t="s">
        <v>255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/>
      <c r="S6" s="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21</v>
      </c>
      <c r="AF6" s="13">
        <v>123.46</v>
      </c>
      <c r="AG6" s="2"/>
      <c r="AH6" s="2"/>
    </row>
    <row r="7" spans="1:3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5"/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7" ht="13.5">
      <c r="A8" s="2"/>
      <c r="B8" s="16"/>
      <c r="C8" s="9"/>
      <c r="D8" s="81" t="s">
        <v>258</v>
      </c>
      <c r="E8" s="5"/>
      <c r="F8" s="2"/>
      <c r="G8" s="3"/>
      <c r="H8" s="3"/>
      <c r="I8" s="3"/>
      <c r="J8" s="3"/>
      <c r="K8" s="4"/>
      <c r="L8" s="4"/>
      <c r="M8" s="5"/>
      <c r="N8" s="5"/>
      <c r="O8" s="2"/>
      <c r="P8" s="2"/>
      <c r="Q8" s="5"/>
      <c r="R8" s="5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>
      <c r="A9" s="17" t="s">
        <v>22</v>
      </c>
      <c r="B9" s="17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70"/>
      <c r="L9" s="38"/>
      <c r="M9" s="38"/>
      <c r="N9" s="38"/>
      <c r="O9" s="39"/>
      <c r="P9" s="39"/>
      <c r="Q9" s="39"/>
      <c r="R9" s="39"/>
      <c r="S9" s="39"/>
      <c r="T9" s="40"/>
      <c r="U9" s="40"/>
      <c r="V9" s="41"/>
      <c r="W9" s="39"/>
      <c r="X9" s="39"/>
      <c r="Y9" s="39"/>
      <c r="Z9" s="42"/>
      <c r="AA9" s="42"/>
      <c r="AB9" s="39"/>
      <c r="AC9" s="39"/>
      <c r="AD9" s="39"/>
      <c r="AE9" s="43"/>
      <c r="AF9" s="43"/>
      <c r="AG9" s="43"/>
      <c r="AH9" s="43"/>
      <c r="AJ9" s="2" t="s">
        <v>32</v>
      </c>
      <c r="AK9" s="2" t="s">
        <v>33</v>
      </c>
    </row>
    <row r="10" spans="1:37">
      <c r="A10" s="18" t="s">
        <v>34</v>
      </c>
      <c r="B10" s="18" t="s">
        <v>35</v>
      </c>
      <c r="C10" s="19"/>
      <c r="D10" s="18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41</v>
      </c>
      <c r="J10" s="18"/>
      <c r="K10" s="71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4"/>
      <c r="X10" s="45"/>
      <c r="Y10" s="45"/>
      <c r="Z10" s="42"/>
      <c r="AA10" s="42"/>
      <c r="AB10" s="39"/>
      <c r="AC10" s="45"/>
      <c r="AD10" s="45"/>
      <c r="AE10" s="43"/>
      <c r="AF10" s="43"/>
      <c r="AG10" s="43"/>
      <c r="AH10" s="43"/>
      <c r="AJ10" s="2" t="s">
        <v>43</v>
      </c>
      <c r="AK10" s="2" t="s">
        <v>44</v>
      </c>
    </row>
    <row r="11" spans="1:37">
      <c r="K11" s="72"/>
      <c r="L11" s="72"/>
      <c r="M11" s="46"/>
      <c r="N11" s="46"/>
      <c r="O11" s="47"/>
      <c r="P11" s="47"/>
      <c r="Q11" s="46"/>
      <c r="R11" s="46"/>
      <c r="S11" s="46"/>
      <c r="T11" s="48"/>
      <c r="U11" s="48"/>
      <c r="V11" s="48"/>
      <c r="W11" s="49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7">
      <c r="A12" s="52"/>
      <c r="B12" s="53" t="s">
        <v>45</v>
      </c>
      <c r="C12" s="50"/>
      <c r="D12" s="54"/>
      <c r="E12" s="46"/>
      <c r="F12" s="47"/>
      <c r="G12" s="55"/>
      <c r="H12" s="55"/>
      <c r="I12" s="55"/>
      <c r="J12" s="55"/>
      <c r="K12" s="72"/>
      <c r="L12" s="72"/>
      <c r="M12" s="46"/>
      <c r="N12" s="46"/>
      <c r="O12" s="47"/>
      <c r="P12" s="47"/>
      <c r="Q12" s="46"/>
      <c r="R12" s="46"/>
      <c r="S12" s="46"/>
      <c r="T12" s="48"/>
      <c r="U12" s="48"/>
      <c r="V12" s="48"/>
      <c r="W12" s="49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7">
      <c r="A13" s="56"/>
      <c r="B13" s="57" t="s">
        <v>77</v>
      </c>
      <c r="C13" s="57"/>
      <c r="D13" s="58"/>
      <c r="E13" s="59"/>
      <c r="F13" s="60"/>
      <c r="G13" s="61"/>
      <c r="H13" s="61"/>
      <c r="I13" s="61"/>
      <c r="J13" s="61"/>
      <c r="K13" s="72"/>
      <c r="L13" s="72"/>
      <c r="M13" s="46"/>
      <c r="N13" s="46"/>
      <c r="O13" s="47"/>
      <c r="P13" s="47"/>
      <c r="Q13" s="46"/>
      <c r="R13" s="46"/>
      <c r="S13" s="46"/>
      <c r="T13" s="48"/>
      <c r="U13" s="48"/>
      <c r="V13" s="48"/>
      <c r="W13" s="49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7" ht="25.5">
      <c r="A14" s="20">
        <v>1</v>
      </c>
      <c r="B14" s="26" t="s">
        <v>53</v>
      </c>
      <c r="C14" s="21" t="s">
        <v>78</v>
      </c>
      <c r="D14" s="22" t="s">
        <v>79</v>
      </c>
      <c r="E14" s="23">
        <v>17.22</v>
      </c>
      <c r="F14" s="24" t="s">
        <v>80</v>
      </c>
      <c r="G14" s="25"/>
      <c r="H14" s="25">
        <f>ROUND(E14*G14,2)</f>
        <v>0</v>
      </c>
      <c r="I14" s="25"/>
      <c r="J14" s="25">
        <f>ROUND(E14*G14,2)</f>
        <v>0</v>
      </c>
      <c r="K14" s="73"/>
      <c r="L14" s="72"/>
      <c r="M14" s="46"/>
      <c r="N14" s="46"/>
      <c r="O14" s="47"/>
      <c r="P14" s="47"/>
      <c r="Q14" s="46"/>
      <c r="R14" s="46"/>
      <c r="S14" s="46"/>
      <c r="T14" s="48"/>
      <c r="U14" s="48"/>
      <c r="V14" s="48"/>
      <c r="W14" s="49"/>
      <c r="X14" s="50"/>
      <c r="Y14" s="50"/>
      <c r="Z14" s="47"/>
      <c r="AA14" s="47"/>
      <c r="AB14" s="47"/>
      <c r="AC14" s="47"/>
      <c r="AD14" s="47"/>
      <c r="AE14" s="47"/>
      <c r="AF14" s="47"/>
      <c r="AG14" s="47"/>
      <c r="AH14" s="47"/>
      <c r="AJ14" s="2" t="s">
        <v>51</v>
      </c>
      <c r="AK14" s="2" t="s">
        <v>52</v>
      </c>
    </row>
    <row r="15" spans="1:37" ht="25.5">
      <c r="A15" s="20">
        <v>2</v>
      </c>
      <c r="B15" s="26" t="s">
        <v>81</v>
      </c>
      <c r="C15" s="21" t="s">
        <v>82</v>
      </c>
      <c r="D15" s="22" t="s">
        <v>83</v>
      </c>
      <c r="E15" s="23">
        <v>2.5830000000000002</v>
      </c>
      <c r="F15" s="24" t="s">
        <v>68</v>
      </c>
      <c r="G15" s="25"/>
      <c r="H15" s="25">
        <f>ROUND(E15*G15,2)</f>
        <v>0</v>
      </c>
      <c r="I15" s="25"/>
      <c r="J15" s="25">
        <f>ROUND(E15*G15,2)</f>
        <v>0</v>
      </c>
      <c r="K15" s="73"/>
      <c r="L15" s="72"/>
      <c r="M15" s="46"/>
      <c r="N15" s="46"/>
      <c r="O15" s="47"/>
      <c r="P15" s="47"/>
      <c r="Q15" s="46"/>
      <c r="R15" s="46"/>
      <c r="S15" s="46"/>
      <c r="T15" s="48"/>
      <c r="U15" s="48"/>
      <c r="V15" s="48"/>
      <c r="W15" s="49"/>
      <c r="X15" s="50"/>
      <c r="Y15" s="50"/>
      <c r="Z15" s="47"/>
      <c r="AA15" s="47"/>
      <c r="AB15" s="47"/>
      <c r="AC15" s="47"/>
      <c r="AD15" s="47"/>
      <c r="AE15" s="47"/>
      <c r="AF15" s="47"/>
      <c r="AG15" s="47"/>
      <c r="AH15" s="47"/>
      <c r="AJ15" s="2" t="s">
        <v>51</v>
      </c>
      <c r="AK15" s="2" t="s">
        <v>52</v>
      </c>
    </row>
    <row r="16" spans="1:37">
      <c r="A16" s="20">
        <v>3</v>
      </c>
      <c r="B16" s="26" t="s">
        <v>240</v>
      </c>
      <c r="C16" s="21" t="s">
        <v>241</v>
      </c>
      <c r="D16" s="22" t="s">
        <v>242</v>
      </c>
      <c r="E16" s="23">
        <v>28</v>
      </c>
      <c r="F16" s="24" t="s">
        <v>68</v>
      </c>
      <c r="G16" s="25"/>
      <c r="H16" s="25">
        <f>ROUND(E16*G16,2)</f>
        <v>0</v>
      </c>
      <c r="I16" s="25"/>
      <c r="J16" s="25">
        <f>ROUND(E16*G16,2)</f>
        <v>0</v>
      </c>
      <c r="K16" s="73"/>
      <c r="L16" s="72"/>
      <c r="M16" s="46"/>
      <c r="N16" s="46"/>
      <c r="O16" s="47"/>
      <c r="P16" s="47"/>
      <c r="Q16" s="46"/>
      <c r="R16" s="46"/>
      <c r="S16" s="46"/>
      <c r="T16" s="48"/>
      <c r="U16" s="48"/>
      <c r="V16" s="48"/>
      <c r="W16" s="49"/>
      <c r="X16" s="50"/>
      <c r="Y16" s="50"/>
      <c r="Z16" s="47"/>
      <c r="AA16" s="47"/>
      <c r="AB16" s="47"/>
      <c r="AC16" s="47"/>
      <c r="AD16" s="47"/>
      <c r="AE16" s="47"/>
      <c r="AF16" s="47"/>
      <c r="AG16" s="47"/>
      <c r="AH16" s="47"/>
      <c r="AJ16" s="2" t="s">
        <v>51</v>
      </c>
      <c r="AK16" s="2" t="s">
        <v>52</v>
      </c>
    </row>
    <row r="17" spans="1:37">
      <c r="A17" s="20">
        <v>4</v>
      </c>
      <c r="B17" s="26" t="s">
        <v>240</v>
      </c>
      <c r="C17" s="21" t="s">
        <v>243</v>
      </c>
      <c r="D17" s="22" t="s">
        <v>244</v>
      </c>
      <c r="E17" s="23">
        <v>28</v>
      </c>
      <c r="F17" s="24" t="s">
        <v>68</v>
      </c>
      <c r="G17" s="25"/>
      <c r="H17" s="25">
        <f>ROUND(E17*G17,2)</f>
        <v>0</v>
      </c>
      <c r="I17" s="25"/>
      <c r="J17" s="25">
        <f>ROUND(E17*G17,2)</f>
        <v>0</v>
      </c>
      <c r="K17" s="73"/>
      <c r="L17" s="72"/>
      <c r="M17" s="46"/>
      <c r="N17" s="46"/>
      <c r="O17" s="47"/>
      <c r="P17" s="47"/>
      <c r="Q17" s="46"/>
      <c r="R17" s="46"/>
      <c r="S17" s="46"/>
      <c r="T17" s="48"/>
      <c r="U17" s="48"/>
      <c r="V17" s="48"/>
      <c r="W17" s="49"/>
      <c r="X17" s="50"/>
      <c r="Y17" s="50"/>
      <c r="Z17" s="47"/>
      <c r="AA17" s="47"/>
      <c r="AB17" s="47"/>
      <c r="AC17" s="47"/>
      <c r="AD17" s="47"/>
      <c r="AE17" s="47"/>
      <c r="AF17" s="47"/>
      <c r="AG17" s="47"/>
      <c r="AH17" s="47"/>
      <c r="AJ17" s="2" t="s">
        <v>51</v>
      </c>
      <c r="AK17" s="2" t="s">
        <v>52</v>
      </c>
    </row>
    <row r="18" spans="1:37">
      <c r="A18" s="20">
        <v>5</v>
      </c>
      <c r="B18" s="26" t="s">
        <v>240</v>
      </c>
      <c r="C18" s="21" t="s">
        <v>245</v>
      </c>
      <c r="D18" s="22" t="s">
        <v>246</v>
      </c>
      <c r="E18" s="23">
        <v>80</v>
      </c>
      <c r="F18" s="24" t="s">
        <v>80</v>
      </c>
      <c r="G18" s="25"/>
      <c r="H18" s="25">
        <f>ROUND(E18*G18,2)</f>
        <v>0</v>
      </c>
      <c r="I18" s="25"/>
      <c r="J18" s="25">
        <f>ROUND(E18*G18,2)</f>
        <v>0</v>
      </c>
      <c r="K18" s="73"/>
      <c r="L18" s="72"/>
      <c r="M18" s="46"/>
      <c r="N18" s="46"/>
      <c r="O18" s="47"/>
      <c r="P18" s="47"/>
      <c r="Q18" s="46"/>
      <c r="R18" s="46"/>
      <c r="S18" s="46"/>
      <c r="T18" s="48"/>
      <c r="U18" s="48"/>
      <c r="V18" s="48"/>
      <c r="W18" s="49"/>
      <c r="X18" s="50"/>
      <c r="Y18" s="50"/>
      <c r="Z18" s="47"/>
      <c r="AA18" s="47"/>
      <c r="AB18" s="47"/>
      <c r="AC18" s="47"/>
      <c r="AD18" s="47"/>
      <c r="AE18" s="47"/>
      <c r="AF18" s="47"/>
      <c r="AG18" s="47"/>
      <c r="AH18" s="47"/>
      <c r="AJ18" s="2" t="s">
        <v>51</v>
      </c>
      <c r="AK18" s="2" t="s">
        <v>52</v>
      </c>
    </row>
    <row r="19" spans="1:37">
      <c r="A19" s="62"/>
      <c r="B19" s="63"/>
      <c r="C19" s="64"/>
      <c r="D19" s="65" t="s">
        <v>84</v>
      </c>
      <c r="E19" s="66">
        <f>J19</f>
        <v>0</v>
      </c>
      <c r="F19" s="67"/>
      <c r="G19" s="68"/>
      <c r="H19" s="66">
        <f>SUM(H12:H18)</f>
        <v>0</v>
      </c>
      <c r="I19" s="66">
        <f>SUM(I12:I18)</f>
        <v>0</v>
      </c>
      <c r="J19" s="66">
        <f>SUM(J12:J18)</f>
        <v>0</v>
      </c>
      <c r="K19" s="72"/>
      <c r="L19" s="74"/>
      <c r="M19" s="46"/>
      <c r="N19" s="51"/>
      <c r="O19" s="47"/>
      <c r="P19" s="47"/>
      <c r="Q19" s="46"/>
      <c r="R19" s="46"/>
      <c r="S19" s="46"/>
      <c r="T19" s="48"/>
      <c r="U19" s="48"/>
      <c r="V19" s="48"/>
      <c r="W19" s="49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7">
      <c r="A20" s="52"/>
      <c r="B20" s="69"/>
      <c r="C20" s="50"/>
      <c r="D20" s="54"/>
      <c r="E20" s="46"/>
      <c r="F20" s="47"/>
      <c r="G20" s="55"/>
      <c r="H20" s="55"/>
      <c r="I20" s="55"/>
      <c r="J20" s="55"/>
      <c r="K20" s="72"/>
      <c r="L20" s="72"/>
      <c r="M20" s="46"/>
      <c r="N20" s="46"/>
      <c r="O20" s="47"/>
      <c r="P20" s="47"/>
      <c r="Q20" s="46"/>
      <c r="R20" s="46"/>
      <c r="S20" s="46"/>
      <c r="T20" s="48"/>
      <c r="U20" s="48"/>
      <c r="V20" s="48"/>
      <c r="W20" s="49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7">
      <c r="A21" s="56"/>
      <c r="B21" s="57" t="s">
        <v>85</v>
      </c>
      <c r="C21" s="57"/>
      <c r="D21" s="58"/>
      <c r="E21" s="59"/>
      <c r="F21" s="60"/>
      <c r="G21" s="61"/>
      <c r="H21" s="61"/>
      <c r="I21" s="61"/>
      <c r="J21" s="61"/>
      <c r="K21" s="72"/>
      <c r="L21" s="72"/>
      <c r="M21" s="46"/>
      <c r="N21" s="46"/>
      <c r="O21" s="47"/>
      <c r="P21" s="47"/>
      <c r="Q21" s="46"/>
      <c r="R21" s="46"/>
      <c r="S21" s="46"/>
      <c r="T21" s="48"/>
      <c r="U21" s="48"/>
      <c r="V21" s="48"/>
      <c r="W21" s="49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7">
      <c r="A22" s="20">
        <v>6</v>
      </c>
      <c r="B22" s="26" t="s">
        <v>53</v>
      </c>
      <c r="C22" s="21" t="s">
        <v>86</v>
      </c>
      <c r="D22" s="22" t="s">
        <v>87</v>
      </c>
      <c r="E22" s="23">
        <v>29.52</v>
      </c>
      <c r="F22" s="24" t="s">
        <v>80</v>
      </c>
      <c r="G22" s="25"/>
      <c r="H22" s="25">
        <f>ROUND(E22*G22,2)</f>
        <v>0</v>
      </c>
      <c r="I22" s="25"/>
      <c r="J22" s="25">
        <f>ROUND(E22*G22,2)</f>
        <v>0</v>
      </c>
      <c r="K22" s="73"/>
      <c r="L22" s="72"/>
      <c r="M22" s="46"/>
      <c r="N22" s="46"/>
      <c r="O22" s="47"/>
      <c r="P22" s="47"/>
      <c r="Q22" s="46"/>
      <c r="R22" s="46"/>
      <c r="S22" s="46"/>
      <c r="T22" s="48"/>
      <c r="U22" s="48"/>
      <c r="V22" s="48"/>
      <c r="W22" s="49"/>
      <c r="X22" s="50"/>
      <c r="Y22" s="50"/>
      <c r="Z22" s="47"/>
      <c r="AA22" s="47"/>
      <c r="AB22" s="47"/>
      <c r="AC22" s="47"/>
      <c r="AD22" s="47"/>
      <c r="AE22" s="47"/>
      <c r="AF22" s="47"/>
      <c r="AG22" s="47"/>
      <c r="AH22" s="47"/>
      <c r="AJ22" s="2" t="s">
        <v>51</v>
      </c>
      <c r="AK22" s="2" t="s">
        <v>52</v>
      </c>
    </row>
    <row r="23" spans="1:37">
      <c r="A23" s="20">
        <v>7</v>
      </c>
      <c r="B23" s="26" t="s">
        <v>53</v>
      </c>
      <c r="C23" s="21" t="s">
        <v>88</v>
      </c>
      <c r="D23" s="22" t="s">
        <v>89</v>
      </c>
      <c r="E23" s="23">
        <v>29.52</v>
      </c>
      <c r="F23" s="24" t="s">
        <v>80</v>
      </c>
      <c r="G23" s="25"/>
      <c r="H23" s="25">
        <f>ROUND(E23*G23,2)</f>
        <v>0</v>
      </c>
      <c r="I23" s="25"/>
      <c r="J23" s="25">
        <f>ROUND(E23*G23,2)</f>
        <v>0</v>
      </c>
      <c r="K23" s="73"/>
      <c r="L23" s="72"/>
      <c r="M23" s="46"/>
      <c r="N23" s="46"/>
      <c r="O23" s="47"/>
      <c r="P23" s="47"/>
      <c r="Q23" s="46"/>
      <c r="R23" s="46"/>
      <c r="S23" s="46"/>
      <c r="T23" s="48"/>
      <c r="U23" s="48"/>
      <c r="V23" s="48"/>
      <c r="W23" s="49"/>
      <c r="X23" s="50"/>
      <c r="Y23" s="50"/>
      <c r="Z23" s="47"/>
      <c r="AA23" s="47"/>
      <c r="AB23" s="47"/>
      <c r="AC23" s="47"/>
      <c r="AD23" s="47"/>
      <c r="AE23" s="47"/>
      <c r="AF23" s="47"/>
      <c r="AG23" s="47"/>
      <c r="AH23" s="47"/>
      <c r="AJ23" s="2" t="s">
        <v>51</v>
      </c>
      <c r="AK23" s="2" t="s">
        <v>52</v>
      </c>
    </row>
    <row r="24" spans="1:37">
      <c r="A24" s="20">
        <v>8</v>
      </c>
      <c r="B24" s="26" t="s">
        <v>90</v>
      </c>
      <c r="C24" s="21" t="s">
        <v>91</v>
      </c>
      <c r="D24" s="22" t="s">
        <v>92</v>
      </c>
      <c r="E24" s="23">
        <v>30.995999999999999</v>
      </c>
      <c r="F24" s="24" t="s">
        <v>80</v>
      </c>
      <c r="G24" s="25"/>
      <c r="H24" s="25"/>
      <c r="I24" s="25">
        <f>ROUND(E24*G24,2)</f>
        <v>0</v>
      </c>
      <c r="J24" s="25">
        <f>ROUND(E24*G24,2)</f>
        <v>0</v>
      </c>
      <c r="K24" s="73"/>
      <c r="L24" s="72"/>
      <c r="M24" s="46"/>
      <c r="N24" s="46"/>
      <c r="O24" s="47"/>
      <c r="P24" s="47"/>
      <c r="Q24" s="46"/>
      <c r="R24" s="46"/>
      <c r="S24" s="46"/>
      <c r="T24" s="48"/>
      <c r="U24" s="48"/>
      <c r="V24" s="48"/>
      <c r="W24" s="49"/>
      <c r="X24" s="50"/>
      <c r="Y24" s="50"/>
      <c r="Z24" s="47"/>
      <c r="AA24" s="50"/>
      <c r="AB24" s="47"/>
      <c r="AC24" s="47"/>
      <c r="AD24" s="47"/>
      <c r="AE24" s="47"/>
      <c r="AF24" s="47"/>
      <c r="AG24" s="47"/>
      <c r="AH24" s="47"/>
      <c r="AJ24" s="2" t="s">
        <v>93</v>
      </c>
      <c r="AK24" s="2" t="s">
        <v>52</v>
      </c>
    </row>
    <row r="25" spans="1:37">
      <c r="A25" s="62"/>
      <c r="B25" s="63"/>
      <c r="C25" s="64"/>
      <c r="D25" s="65" t="s">
        <v>94</v>
      </c>
      <c r="E25" s="66">
        <f>J25</f>
        <v>0</v>
      </c>
      <c r="F25" s="67"/>
      <c r="G25" s="68"/>
      <c r="H25" s="66">
        <f>SUM(H21:H24)</f>
        <v>0</v>
      </c>
      <c r="I25" s="66">
        <f>SUM(I21:I24)</f>
        <v>0</v>
      </c>
      <c r="J25" s="66">
        <f>SUM(J21:J24)</f>
        <v>0</v>
      </c>
      <c r="K25" s="72"/>
      <c r="L25" s="74"/>
      <c r="M25" s="46"/>
      <c r="N25" s="51"/>
      <c r="O25" s="47"/>
      <c r="P25" s="47"/>
      <c r="Q25" s="46"/>
      <c r="R25" s="46"/>
      <c r="S25" s="46"/>
      <c r="T25" s="48"/>
      <c r="U25" s="48"/>
      <c r="V25" s="48"/>
      <c r="W25" s="49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7">
      <c r="A26" s="52"/>
      <c r="B26" s="69"/>
      <c r="C26" s="50"/>
      <c r="D26" s="54"/>
      <c r="E26" s="46"/>
      <c r="F26" s="47"/>
      <c r="G26" s="55"/>
      <c r="H26" s="55"/>
      <c r="I26" s="55"/>
      <c r="J26" s="55"/>
      <c r="K26" s="72"/>
      <c r="L26" s="72"/>
      <c r="M26" s="46"/>
      <c r="N26" s="46"/>
      <c r="O26" s="47"/>
      <c r="P26" s="47"/>
      <c r="Q26" s="46"/>
      <c r="R26" s="46"/>
      <c r="S26" s="46"/>
      <c r="T26" s="48"/>
      <c r="U26" s="48"/>
      <c r="V26" s="48"/>
      <c r="W26" s="49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7">
      <c r="A27" s="56"/>
      <c r="B27" s="57" t="s">
        <v>46</v>
      </c>
      <c r="C27" s="57"/>
      <c r="D27" s="58"/>
      <c r="E27" s="59"/>
      <c r="F27" s="60"/>
      <c r="G27" s="61"/>
      <c r="H27" s="61"/>
      <c r="I27" s="61"/>
      <c r="J27" s="61"/>
      <c r="K27" s="72"/>
      <c r="L27" s="72"/>
      <c r="M27" s="46"/>
      <c r="N27" s="46"/>
      <c r="O27" s="47"/>
      <c r="P27" s="47"/>
      <c r="Q27" s="46"/>
      <c r="R27" s="46"/>
      <c r="S27" s="46"/>
      <c r="T27" s="48"/>
      <c r="U27" s="48"/>
      <c r="V27" s="48"/>
      <c r="W27" s="49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7" ht="25.5">
      <c r="A28" s="20">
        <v>9</v>
      </c>
      <c r="B28" s="26" t="s">
        <v>53</v>
      </c>
      <c r="C28" s="21" t="s">
        <v>95</v>
      </c>
      <c r="D28" s="22" t="s">
        <v>96</v>
      </c>
      <c r="E28" s="23">
        <v>51.6</v>
      </c>
      <c r="F28" s="24" t="s">
        <v>97</v>
      </c>
      <c r="G28" s="25"/>
      <c r="H28" s="25">
        <f>ROUND(E28*G28,2)</f>
        <v>0</v>
      </c>
      <c r="I28" s="25"/>
      <c r="J28" s="25">
        <f t="shared" ref="J28:J36" si="0">ROUND(E28*G28,2)</f>
        <v>0</v>
      </c>
      <c r="K28" s="73"/>
      <c r="L28" s="72"/>
      <c r="M28" s="46"/>
      <c r="N28" s="46"/>
      <c r="O28" s="47"/>
      <c r="P28" s="47"/>
      <c r="Q28" s="46"/>
      <c r="R28" s="46"/>
      <c r="S28" s="46"/>
      <c r="T28" s="48"/>
      <c r="U28" s="48"/>
      <c r="V28" s="48"/>
      <c r="W28" s="49"/>
      <c r="X28" s="50"/>
      <c r="Y28" s="50"/>
      <c r="Z28" s="47"/>
      <c r="AA28" s="47"/>
      <c r="AB28" s="47"/>
      <c r="AC28" s="47"/>
      <c r="AD28" s="47"/>
      <c r="AE28" s="47"/>
      <c r="AF28" s="47"/>
      <c r="AG28" s="47"/>
      <c r="AH28" s="47"/>
      <c r="AJ28" s="2" t="s">
        <v>51</v>
      </c>
      <c r="AK28" s="2" t="s">
        <v>52</v>
      </c>
    </row>
    <row r="29" spans="1:37">
      <c r="A29" s="20">
        <v>10</v>
      </c>
      <c r="B29" s="26" t="s">
        <v>90</v>
      </c>
      <c r="C29" s="21" t="s">
        <v>98</v>
      </c>
      <c r="D29" s="22" t="s">
        <v>99</v>
      </c>
      <c r="E29" s="23">
        <v>54.18</v>
      </c>
      <c r="F29" s="24" t="s">
        <v>100</v>
      </c>
      <c r="G29" s="25"/>
      <c r="H29" s="25"/>
      <c r="I29" s="25">
        <f>ROUND(E29*G29,2)</f>
        <v>0</v>
      </c>
      <c r="J29" s="25">
        <f>ROUND(E29*G29,2)</f>
        <v>0</v>
      </c>
      <c r="K29" s="73"/>
      <c r="L29" s="72"/>
      <c r="M29" s="46"/>
      <c r="N29" s="46"/>
      <c r="O29" s="47"/>
      <c r="P29" s="47"/>
      <c r="Q29" s="46"/>
      <c r="R29" s="46"/>
      <c r="S29" s="46"/>
      <c r="T29" s="48"/>
      <c r="U29" s="48"/>
      <c r="V29" s="48"/>
      <c r="W29" s="49"/>
      <c r="X29" s="50"/>
      <c r="Y29" s="50"/>
      <c r="Z29" s="47"/>
      <c r="AA29" s="50"/>
      <c r="AB29" s="47"/>
      <c r="AC29" s="47"/>
      <c r="AD29" s="47"/>
      <c r="AE29" s="47"/>
      <c r="AF29" s="47"/>
      <c r="AG29" s="47"/>
      <c r="AH29" s="47"/>
      <c r="AJ29" s="2" t="s">
        <v>93</v>
      </c>
      <c r="AK29" s="2" t="s">
        <v>52</v>
      </c>
    </row>
    <row r="30" spans="1:37" ht="25.5">
      <c r="A30" s="20">
        <v>11</v>
      </c>
      <c r="B30" s="26" t="s">
        <v>53</v>
      </c>
      <c r="C30" s="21" t="s">
        <v>101</v>
      </c>
      <c r="D30" s="22" t="s">
        <v>102</v>
      </c>
      <c r="E30" s="23">
        <v>3.44</v>
      </c>
      <c r="F30" s="24" t="s">
        <v>68</v>
      </c>
      <c r="G30" s="25"/>
      <c r="H30" s="25">
        <f t="shared" ref="H30:H36" si="1">ROUND(E30*G30,2)</f>
        <v>0</v>
      </c>
      <c r="I30" s="25"/>
      <c r="J30" s="25">
        <f t="shared" si="0"/>
        <v>0</v>
      </c>
      <c r="K30" s="73"/>
      <c r="L30" s="72"/>
      <c r="M30" s="46"/>
      <c r="N30" s="46"/>
      <c r="O30" s="47"/>
      <c r="P30" s="47"/>
      <c r="Q30" s="46"/>
      <c r="R30" s="46"/>
      <c r="S30" s="46"/>
      <c r="T30" s="48"/>
      <c r="U30" s="48"/>
      <c r="V30" s="48"/>
      <c r="W30" s="49"/>
      <c r="X30" s="50"/>
      <c r="Y30" s="50"/>
      <c r="Z30" s="47"/>
      <c r="AA30" s="47"/>
      <c r="AB30" s="47"/>
      <c r="AC30" s="47"/>
      <c r="AD30" s="47"/>
      <c r="AE30" s="47"/>
      <c r="AF30" s="47"/>
      <c r="AG30" s="47"/>
      <c r="AH30" s="47"/>
      <c r="AJ30" s="2" t="s">
        <v>51</v>
      </c>
      <c r="AK30" s="2" t="s">
        <v>52</v>
      </c>
    </row>
    <row r="31" spans="1:37">
      <c r="A31" s="20">
        <v>12</v>
      </c>
      <c r="B31" s="26" t="s">
        <v>47</v>
      </c>
      <c r="C31" s="21" t="s">
        <v>247</v>
      </c>
      <c r="D31" s="22" t="s">
        <v>248</v>
      </c>
      <c r="E31" s="23">
        <v>3</v>
      </c>
      <c r="F31" s="24" t="s">
        <v>100</v>
      </c>
      <c r="G31" s="25"/>
      <c r="H31" s="25">
        <f t="shared" si="1"/>
        <v>0</v>
      </c>
      <c r="I31" s="25"/>
      <c r="J31" s="25">
        <f t="shared" si="0"/>
        <v>0</v>
      </c>
      <c r="K31" s="73"/>
      <c r="L31" s="72"/>
      <c r="M31" s="46"/>
      <c r="N31" s="46"/>
      <c r="O31" s="47"/>
      <c r="P31" s="47"/>
      <c r="Q31" s="46"/>
      <c r="R31" s="46"/>
      <c r="S31" s="46"/>
      <c r="T31" s="48"/>
      <c r="U31" s="48"/>
      <c r="V31" s="48"/>
      <c r="W31" s="49"/>
      <c r="X31" s="50"/>
      <c r="Y31" s="50"/>
      <c r="Z31" s="47"/>
      <c r="AA31" s="47"/>
      <c r="AB31" s="47"/>
      <c r="AC31" s="47"/>
      <c r="AD31" s="47"/>
      <c r="AE31" s="47"/>
      <c r="AF31" s="47"/>
      <c r="AG31" s="47"/>
      <c r="AH31" s="47"/>
      <c r="AJ31" s="2" t="s">
        <v>51</v>
      </c>
      <c r="AK31" s="2" t="s">
        <v>52</v>
      </c>
    </row>
    <row r="32" spans="1:37" ht="25.5">
      <c r="A32" s="20">
        <v>13</v>
      </c>
      <c r="B32" s="26" t="s">
        <v>47</v>
      </c>
      <c r="C32" s="21" t="s">
        <v>48</v>
      </c>
      <c r="D32" s="22" t="s">
        <v>49</v>
      </c>
      <c r="E32" s="23">
        <v>3.0310000000000001</v>
      </c>
      <c r="F32" s="24" t="s">
        <v>50</v>
      </c>
      <c r="G32" s="25"/>
      <c r="H32" s="25">
        <f t="shared" si="1"/>
        <v>0</v>
      </c>
      <c r="I32" s="25"/>
      <c r="J32" s="25">
        <f t="shared" si="0"/>
        <v>0</v>
      </c>
      <c r="K32" s="73"/>
      <c r="L32" s="72"/>
      <c r="M32" s="46"/>
      <c r="N32" s="46"/>
      <c r="O32" s="47"/>
      <c r="P32" s="47"/>
      <c r="Q32" s="46"/>
      <c r="R32" s="46"/>
      <c r="S32" s="46"/>
      <c r="T32" s="48"/>
      <c r="U32" s="48"/>
      <c r="V32" s="48"/>
      <c r="W32" s="49"/>
      <c r="X32" s="50"/>
      <c r="Y32" s="50"/>
      <c r="Z32" s="47"/>
      <c r="AA32" s="47"/>
      <c r="AB32" s="47"/>
      <c r="AC32" s="47"/>
      <c r="AD32" s="47"/>
      <c r="AE32" s="47"/>
      <c r="AF32" s="47"/>
      <c r="AG32" s="47"/>
      <c r="AH32" s="47"/>
      <c r="AJ32" s="2" t="s">
        <v>51</v>
      </c>
      <c r="AK32" s="2" t="s">
        <v>52</v>
      </c>
    </row>
    <row r="33" spans="1:37">
      <c r="A33" s="20">
        <v>14</v>
      </c>
      <c r="B33" s="26" t="s">
        <v>53</v>
      </c>
      <c r="C33" s="21" t="s">
        <v>54</v>
      </c>
      <c r="D33" s="22" t="s">
        <v>55</v>
      </c>
      <c r="E33" s="23">
        <v>3.0310000000000001</v>
      </c>
      <c r="F33" s="24" t="s">
        <v>50</v>
      </c>
      <c r="G33" s="25"/>
      <c r="H33" s="25">
        <f t="shared" si="1"/>
        <v>0</v>
      </c>
      <c r="I33" s="25"/>
      <c r="J33" s="25">
        <f t="shared" si="0"/>
        <v>0</v>
      </c>
      <c r="K33" s="73"/>
      <c r="L33" s="72"/>
      <c r="M33" s="46"/>
      <c r="N33" s="46"/>
      <c r="O33" s="47"/>
      <c r="P33" s="47"/>
      <c r="Q33" s="46"/>
      <c r="R33" s="46"/>
      <c r="S33" s="46"/>
      <c r="T33" s="48"/>
      <c r="U33" s="48"/>
      <c r="V33" s="48"/>
      <c r="W33" s="49"/>
      <c r="X33" s="50"/>
      <c r="Y33" s="50"/>
      <c r="Z33" s="47"/>
      <c r="AA33" s="47"/>
      <c r="AB33" s="47"/>
      <c r="AC33" s="47"/>
      <c r="AD33" s="47"/>
      <c r="AE33" s="47"/>
      <c r="AF33" s="47"/>
      <c r="AG33" s="47"/>
      <c r="AH33" s="47"/>
      <c r="AJ33" s="2" t="s">
        <v>51</v>
      </c>
      <c r="AK33" s="2" t="s">
        <v>52</v>
      </c>
    </row>
    <row r="34" spans="1:37">
      <c r="A34" s="20">
        <v>15</v>
      </c>
      <c r="B34" s="26" t="s">
        <v>56</v>
      </c>
      <c r="C34" s="21" t="s">
        <v>57</v>
      </c>
      <c r="D34" s="22" t="s">
        <v>58</v>
      </c>
      <c r="E34" s="23">
        <v>3.0310000000000001</v>
      </c>
      <c r="F34" s="24" t="s">
        <v>50</v>
      </c>
      <c r="G34" s="25"/>
      <c r="H34" s="25">
        <f t="shared" si="1"/>
        <v>0</v>
      </c>
      <c r="I34" s="25"/>
      <c r="J34" s="25">
        <f t="shared" si="0"/>
        <v>0</v>
      </c>
      <c r="K34" s="73"/>
      <c r="L34" s="72"/>
      <c r="M34" s="46"/>
      <c r="N34" s="46"/>
      <c r="O34" s="47"/>
      <c r="P34" s="47"/>
      <c r="Q34" s="46"/>
      <c r="R34" s="46"/>
      <c r="S34" s="46"/>
      <c r="T34" s="48"/>
      <c r="U34" s="48"/>
      <c r="V34" s="48"/>
      <c r="W34" s="49"/>
      <c r="X34" s="50"/>
      <c r="Y34" s="50"/>
      <c r="Z34" s="47"/>
      <c r="AA34" s="47"/>
      <c r="AB34" s="47"/>
      <c r="AC34" s="47"/>
      <c r="AD34" s="47"/>
      <c r="AE34" s="47"/>
      <c r="AF34" s="47"/>
      <c r="AG34" s="47"/>
      <c r="AH34" s="47"/>
      <c r="AJ34" s="2" t="s">
        <v>51</v>
      </c>
      <c r="AK34" s="2" t="s">
        <v>52</v>
      </c>
    </row>
    <row r="35" spans="1:37" ht="25.5">
      <c r="A35" s="20">
        <v>16</v>
      </c>
      <c r="B35" s="26" t="s">
        <v>47</v>
      </c>
      <c r="C35" s="21" t="s">
        <v>59</v>
      </c>
      <c r="D35" s="22" t="s">
        <v>60</v>
      </c>
      <c r="E35" s="23">
        <v>3.0310000000000001</v>
      </c>
      <c r="F35" s="24" t="s">
        <v>50</v>
      </c>
      <c r="G35" s="25"/>
      <c r="H35" s="25">
        <f t="shared" si="1"/>
        <v>0</v>
      </c>
      <c r="I35" s="25"/>
      <c r="J35" s="25">
        <f t="shared" si="0"/>
        <v>0</v>
      </c>
      <c r="K35" s="73"/>
      <c r="L35" s="72"/>
      <c r="M35" s="46"/>
      <c r="N35" s="46"/>
      <c r="O35" s="47"/>
      <c r="P35" s="47"/>
      <c r="Q35" s="46"/>
      <c r="R35" s="46"/>
      <c r="S35" s="46"/>
      <c r="T35" s="48"/>
      <c r="U35" s="48"/>
      <c r="V35" s="48"/>
      <c r="W35" s="49"/>
      <c r="X35" s="50"/>
      <c r="Y35" s="50"/>
      <c r="Z35" s="47"/>
      <c r="AA35" s="47"/>
      <c r="AB35" s="47"/>
      <c r="AC35" s="47"/>
      <c r="AD35" s="47"/>
      <c r="AE35" s="47"/>
      <c r="AF35" s="47"/>
      <c r="AG35" s="47"/>
      <c r="AH35" s="47"/>
      <c r="AJ35" s="2" t="s">
        <v>51</v>
      </c>
      <c r="AK35" s="2" t="s">
        <v>52</v>
      </c>
    </row>
    <row r="36" spans="1:37">
      <c r="A36" s="20">
        <v>17</v>
      </c>
      <c r="B36" s="26" t="s">
        <v>53</v>
      </c>
      <c r="C36" s="21" t="s">
        <v>113</v>
      </c>
      <c r="D36" s="22" t="s">
        <v>114</v>
      </c>
      <c r="E36" s="23">
        <v>28.673999999999999</v>
      </c>
      <c r="F36" s="24" t="s">
        <v>50</v>
      </c>
      <c r="G36" s="25"/>
      <c r="H36" s="25">
        <f t="shared" si="1"/>
        <v>0</v>
      </c>
      <c r="I36" s="25"/>
      <c r="J36" s="25">
        <f t="shared" si="0"/>
        <v>0</v>
      </c>
      <c r="K36" s="73"/>
      <c r="L36" s="72"/>
      <c r="M36" s="46"/>
      <c r="N36" s="46"/>
      <c r="O36" s="47"/>
      <c r="P36" s="47"/>
      <c r="Q36" s="46"/>
      <c r="R36" s="46"/>
      <c r="S36" s="46"/>
      <c r="T36" s="48"/>
      <c r="U36" s="48"/>
      <c r="V36" s="48"/>
      <c r="W36" s="49"/>
      <c r="X36" s="50"/>
      <c r="Y36" s="50"/>
      <c r="Z36" s="47"/>
      <c r="AA36" s="47"/>
      <c r="AB36" s="47"/>
      <c r="AC36" s="47"/>
      <c r="AD36" s="47"/>
      <c r="AE36" s="47"/>
      <c r="AF36" s="47"/>
      <c r="AG36" s="47"/>
      <c r="AH36" s="47"/>
      <c r="AJ36" s="2" t="s">
        <v>51</v>
      </c>
      <c r="AK36" s="2" t="s">
        <v>52</v>
      </c>
    </row>
    <row r="37" spans="1:37">
      <c r="A37" s="62"/>
      <c r="B37" s="63"/>
      <c r="C37" s="64"/>
      <c r="D37" s="65" t="s">
        <v>69</v>
      </c>
      <c r="E37" s="66">
        <f>J37</f>
        <v>0</v>
      </c>
      <c r="F37" s="67"/>
      <c r="G37" s="68"/>
      <c r="H37" s="66">
        <f>SUM(H27:H36)</f>
        <v>0</v>
      </c>
      <c r="I37" s="66">
        <f>SUM(I27:I36)</f>
        <v>0</v>
      </c>
      <c r="J37" s="66">
        <f>SUM(J27:J36)</f>
        <v>0</v>
      </c>
      <c r="K37" s="72"/>
      <c r="L37" s="74"/>
      <c r="M37" s="46"/>
      <c r="N37" s="51"/>
      <c r="O37" s="47"/>
      <c r="P37" s="47"/>
      <c r="Q37" s="46"/>
      <c r="R37" s="46"/>
      <c r="S37" s="46"/>
      <c r="T37" s="48"/>
      <c r="U37" s="48"/>
      <c r="V37" s="48"/>
      <c r="W37" s="4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7">
      <c r="A38" s="52"/>
      <c r="B38" s="69"/>
      <c r="C38" s="50"/>
      <c r="D38" s="54"/>
      <c r="E38" s="46"/>
      <c r="F38" s="47"/>
      <c r="G38" s="55"/>
      <c r="H38" s="55"/>
      <c r="I38" s="55"/>
      <c r="J38" s="55"/>
      <c r="K38" s="72"/>
      <c r="L38" s="72"/>
      <c r="M38" s="46"/>
      <c r="N38" s="46"/>
      <c r="O38" s="47"/>
      <c r="P38" s="47"/>
      <c r="Q38" s="46"/>
      <c r="R38" s="46"/>
      <c r="S38" s="46"/>
      <c r="T38" s="48"/>
      <c r="U38" s="48"/>
      <c r="V38" s="48"/>
      <c r="W38" s="49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7">
      <c r="A39" s="52"/>
      <c r="B39" s="69"/>
      <c r="C39" s="50"/>
      <c r="D39" s="75" t="s">
        <v>70</v>
      </c>
      <c r="E39" s="76">
        <f>J39</f>
        <v>0</v>
      </c>
      <c r="F39" s="47"/>
      <c r="G39" s="55"/>
      <c r="H39" s="76">
        <f>+H19+H25+H37</f>
        <v>0</v>
      </c>
      <c r="I39" s="76">
        <f>+I19+I25+I37</f>
        <v>0</v>
      </c>
      <c r="J39" s="76">
        <f>+J19+J25+J37</f>
        <v>0</v>
      </c>
      <c r="K39" s="72"/>
      <c r="L39" s="74"/>
      <c r="M39" s="46"/>
      <c r="N39" s="51"/>
      <c r="O39" s="47"/>
      <c r="P39" s="47"/>
      <c r="Q39" s="46"/>
      <c r="R39" s="46"/>
      <c r="S39" s="46"/>
      <c r="T39" s="48"/>
      <c r="U39" s="48"/>
      <c r="V39" s="48"/>
      <c r="W39" s="49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7">
      <c r="A40" s="52"/>
      <c r="B40" s="69"/>
      <c r="C40" s="50"/>
      <c r="D40" s="54"/>
      <c r="E40" s="46"/>
      <c r="F40" s="47"/>
      <c r="G40" s="55"/>
      <c r="H40" s="55"/>
      <c r="I40" s="55"/>
      <c r="J40" s="55"/>
      <c r="K40" s="72"/>
      <c r="L40" s="72"/>
      <c r="M40" s="46"/>
      <c r="N40" s="46"/>
      <c r="O40" s="47"/>
      <c r="P40" s="47"/>
      <c r="Q40" s="46"/>
      <c r="R40" s="46"/>
      <c r="S40" s="46"/>
      <c r="T40" s="48"/>
      <c r="U40" s="48"/>
      <c r="V40" s="48"/>
      <c r="W40" s="49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7">
      <c r="A41" s="52"/>
      <c r="B41" s="69"/>
      <c r="C41" s="50"/>
      <c r="D41" s="77" t="s">
        <v>259</v>
      </c>
      <c r="E41" s="76">
        <f>J41</f>
        <v>0</v>
      </c>
      <c r="F41" s="47"/>
      <c r="G41" s="55"/>
      <c r="H41" s="76">
        <f>+H39</f>
        <v>0</v>
      </c>
      <c r="I41" s="76">
        <f>+I39</f>
        <v>0</v>
      </c>
      <c r="J41" s="76">
        <f>+J39</f>
        <v>0</v>
      </c>
      <c r="K41" s="72"/>
      <c r="L41" s="74"/>
      <c r="M41" s="46"/>
      <c r="N41" s="51"/>
      <c r="O41" s="47"/>
      <c r="P41" s="47"/>
      <c r="Q41" s="46"/>
      <c r="R41" s="46"/>
      <c r="S41" s="46"/>
      <c r="T41" s="48"/>
      <c r="U41" s="48"/>
      <c r="V41" s="48"/>
      <c r="W41" s="4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7">
      <c r="A42" s="52"/>
      <c r="B42" s="69"/>
      <c r="C42" s="50"/>
      <c r="D42" s="54"/>
      <c r="E42" s="46"/>
      <c r="F42" s="47"/>
      <c r="G42" s="55"/>
      <c r="H42" s="55"/>
      <c r="I42" s="55"/>
      <c r="J42" s="55"/>
      <c r="K42" s="72"/>
      <c r="L42" s="72"/>
      <c r="M42" s="46"/>
      <c r="N42" s="46"/>
      <c r="O42" s="47"/>
    </row>
    <row r="43" spans="1:37">
      <c r="K43" s="72"/>
      <c r="L43" s="72"/>
      <c r="M43" s="46"/>
      <c r="N43" s="46"/>
      <c r="O43" s="47"/>
    </row>
    <row r="44" spans="1:37">
      <c r="K44" s="72"/>
      <c r="L44" s="72"/>
      <c r="M44" s="46"/>
      <c r="N44" s="46"/>
      <c r="O44" s="4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"/>
  <sheetViews>
    <sheetView showGridLines="0" workbookViewId="0">
      <selection activeCell="L16" sqref="L16"/>
    </sheetView>
  </sheetViews>
  <sheetFormatPr defaultRowHeight="12.75"/>
  <cols>
    <col min="1" max="1" width="6.7109375" style="27" customWidth="1"/>
    <col min="2" max="2" width="3.7109375" style="28" customWidth="1"/>
    <col min="3" max="3" width="13" style="29" customWidth="1"/>
    <col min="4" max="4" width="35.7109375" style="30" customWidth="1"/>
    <col min="5" max="5" width="10.7109375" style="31" customWidth="1"/>
    <col min="6" max="6" width="5.28515625" style="32" customWidth="1"/>
    <col min="7" max="7" width="8.7109375" style="33" customWidth="1"/>
    <col min="8" max="9" width="9.7109375" style="33" hidden="1" customWidth="1"/>
    <col min="10" max="10" width="9.7109375" style="33" customWidth="1"/>
    <col min="11" max="11" width="7.42578125" style="34" customWidth="1"/>
    <col min="12" max="12" width="8.28515625" style="34" customWidth="1"/>
    <col min="13" max="13" width="9.140625" style="31"/>
    <col min="14" max="14" width="7" style="31" customWidth="1"/>
    <col min="15" max="15" width="3.5703125" style="32" customWidth="1"/>
    <col min="16" max="16" width="12.7109375" style="32" customWidth="1"/>
    <col min="17" max="19" width="13.28515625" style="31" customWidth="1"/>
    <col min="20" max="20" width="10.5703125" style="35" customWidth="1"/>
    <col min="21" max="21" width="10.28515625" style="35" customWidth="1"/>
    <col min="22" max="22" width="5.7109375" style="35" customWidth="1"/>
    <col min="23" max="23" width="9.140625" style="36"/>
    <col min="24" max="25" width="5.7109375" style="32" hidden="1" customWidth="1"/>
    <col min="26" max="26" width="7.5703125" style="32" hidden="1" customWidth="1"/>
    <col min="27" max="27" width="24.85546875" style="32" hidden="1" customWidth="1"/>
    <col min="28" max="28" width="4.28515625" style="32" hidden="1" customWidth="1"/>
    <col min="29" max="29" width="8.28515625" style="32" hidden="1" customWidth="1"/>
    <col min="30" max="30" width="8.7109375" style="32" hidden="1" customWidth="1"/>
    <col min="31" max="34" width="9.140625" style="32"/>
    <col min="35" max="35" width="9.140625" style="2"/>
    <col min="36" max="37" width="0" style="2" hidden="1" customWidth="1"/>
    <col min="38" max="16384" width="9.140625" style="2"/>
  </cols>
  <sheetData>
    <row r="1" spans="1:37" ht="24">
      <c r="A1" s="1" t="s">
        <v>256</v>
      </c>
      <c r="B1" s="2"/>
      <c r="C1" s="2"/>
      <c r="D1" s="2"/>
      <c r="E1" s="1" t="s">
        <v>0</v>
      </c>
      <c r="F1" s="2"/>
      <c r="G1" s="3"/>
      <c r="H1" s="2"/>
      <c r="I1" s="2"/>
      <c r="J1" s="3"/>
      <c r="K1" s="4"/>
      <c r="L1" s="2"/>
      <c r="M1" s="2"/>
      <c r="N1" s="2"/>
      <c r="O1" s="2"/>
      <c r="P1" s="2"/>
      <c r="Q1" s="5"/>
      <c r="R1" s="5"/>
      <c r="S1" s="5"/>
      <c r="T1" s="2"/>
      <c r="U1" s="2"/>
      <c r="V1" s="2"/>
      <c r="W1" s="2"/>
      <c r="X1" s="2"/>
      <c r="Y1" s="2"/>
      <c r="Z1" s="6" t="s">
        <v>1</v>
      </c>
      <c r="AA1" s="6" t="s">
        <v>2</v>
      </c>
      <c r="AB1" s="6" t="s">
        <v>3</v>
      </c>
      <c r="AC1" s="6" t="s">
        <v>4</v>
      </c>
      <c r="AD1" s="6" t="s">
        <v>5</v>
      </c>
      <c r="AE1" s="7" t="s">
        <v>6</v>
      </c>
      <c r="AF1" s="8" t="s">
        <v>7</v>
      </c>
      <c r="AG1" s="2"/>
      <c r="AH1" s="2"/>
    </row>
    <row r="2" spans="1:37">
      <c r="A2" s="1" t="s">
        <v>8</v>
      </c>
      <c r="B2" s="2"/>
      <c r="C2" s="2"/>
      <c r="D2" s="2"/>
      <c r="E2" s="1" t="s">
        <v>9</v>
      </c>
      <c r="F2" s="2"/>
      <c r="G2" s="3"/>
      <c r="H2" s="9"/>
      <c r="I2" s="2"/>
      <c r="J2" s="3"/>
      <c r="K2" s="4"/>
      <c r="L2" s="2"/>
      <c r="M2" s="2"/>
      <c r="N2" s="2"/>
      <c r="O2" s="2"/>
      <c r="P2" s="2"/>
      <c r="Q2" s="5"/>
      <c r="R2" s="5"/>
      <c r="S2" s="5"/>
      <c r="T2" s="2"/>
      <c r="U2" s="2"/>
      <c r="V2" s="2"/>
      <c r="W2" s="2"/>
      <c r="X2" s="2"/>
      <c r="Y2" s="2"/>
      <c r="Z2" s="6" t="s">
        <v>10</v>
      </c>
      <c r="AA2" s="10" t="s">
        <v>11</v>
      </c>
      <c r="AB2" s="10" t="s">
        <v>12</v>
      </c>
      <c r="AC2" s="10"/>
      <c r="AD2" s="11"/>
      <c r="AE2" s="7">
        <v>1</v>
      </c>
      <c r="AF2" s="12">
        <v>123.5</v>
      </c>
      <c r="AG2" s="2"/>
      <c r="AH2" s="2"/>
    </row>
    <row r="3" spans="1:37">
      <c r="A3" s="1" t="s">
        <v>13</v>
      </c>
      <c r="B3" s="2"/>
      <c r="C3" s="2"/>
      <c r="D3" s="2"/>
      <c r="E3" s="1" t="s">
        <v>249</v>
      </c>
      <c r="F3" s="2"/>
      <c r="G3" s="3"/>
      <c r="H3" s="2"/>
      <c r="I3" s="2"/>
      <c r="J3" s="3"/>
      <c r="K3" s="4"/>
      <c r="L3" s="2"/>
      <c r="M3" s="2"/>
      <c r="N3" s="2"/>
      <c r="O3" s="2"/>
      <c r="P3" s="2"/>
      <c r="Q3" s="5"/>
      <c r="R3" s="5"/>
      <c r="S3" s="5"/>
      <c r="T3" s="2"/>
      <c r="U3" s="2"/>
      <c r="V3" s="2"/>
      <c r="W3" s="2"/>
      <c r="X3" s="2"/>
      <c r="Y3" s="2"/>
      <c r="Z3" s="6" t="s">
        <v>14</v>
      </c>
      <c r="AA3" s="10" t="s">
        <v>15</v>
      </c>
      <c r="AB3" s="10" t="s">
        <v>12</v>
      </c>
      <c r="AC3" s="10" t="s">
        <v>16</v>
      </c>
      <c r="AD3" s="11" t="s">
        <v>17</v>
      </c>
      <c r="AE3" s="7">
        <v>2</v>
      </c>
      <c r="AF3" s="13">
        <v>123.46</v>
      </c>
      <c r="AG3" s="2"/>
      <c r="AH3" s="2"/>
    </row>
    <row r="4" spans="1:3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6" t="s">
        <v>18</v>
      </c>
      <c r="AA4" s="10" t="s">
        <v>19</v>
      </c>
      <c r="AB4" s="10" t="s">
        <v>12</v>
      </c>
      <c r="AC4" s="10"/>
      <c r="AD4" s="11"/>
      <c r="AE4" s="7">
        <v>3</v>
      </c>
      <c r="AF4" s="14">
        <v>123.45699999999999</v>
      </c>
      <c r="AG4" s="2"/>
      <c r="AH4" s="2"/>
    </row>
    <row r="5" spans="1:37">
      <c r="A5" s="1" t="s">
        <v>251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2"/>
      <c r="U5" s="2"/>
      <c r="V5" s="2"/>
      <c r="W5" s="2"/>
      <c r="X5" s="2"/>
      <c r="Y5" s="2"/>
      <c r="Z5" s="6" t="s">
        <v>20</v>
      </c>
      <c r="AA5" s="10" t="s">
        <v>15</v>
      </c>
      <c r="AB5" s="10" t="s">
        <v>12</v>
      </c>
      <c r="AC5" s="10" t="s">
        <v>16</v>
      </c>
      <c r="AD5" s="11" t="s">
        <v>17</v>
      </c>
      <c r="AE5" s="7">
        <v>4</v>
      </c>
      <c r="AF5" s="15">
        <v>123.4567</v>
      </c>
      <c r="AG5" s="2"/>
      <c r="AH5" s="2"/>
    </row>
    <row r="6" spans="1:37">
      <c r="A6" s="1" t="s">
        <v>254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/>
      <c r="S6" s="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21</v>
      </c>
      <c r="AF6" s="13">
        <v>123.46</v>
      </c>
      <c r="AG6" s="2"/>
      <c r="AH6" s="2"/>
    </row>
    <row r="7" spans="1:3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5"/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7" ht="13.5">
      <c r="A8" s="2"/>
      <c r="B8" s="16"/>
      <c r="C8" s="9"/>
      <c r="D8" s="81" t="s">
        <v>258</v>
      </c>
      <c r="E8" s="5"/>
      <c r="F8" s="2"/>
      <c r="G8" s="3"/>
      <c r="H8" s="3"/>
      <c r="I8" s="3"/>
      <c r="J8" s="3"/>
      <c r="K8" s="4"/>
      <c r="L8" s="4"/>
      <c r="M8" s="5"/>
      <c r="N8" s="5"/>
      <c r="O8" s="2"/>
      <c r="P8" s="2"/>
      <c r="Q8" s="5"/>
      <c r="R8" s="5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>
      <c r="A9" s="17" t="s">
        <v>22</v>
      </c>
      <c r="B9" s="17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70"/>
      <c r="L9" s="38"/>
      <c r="M9" s="38"/>
      <c r="N9" s="38"/>
      <c r="O9" s="39"/>
      <c r="P9" s="39"/>
      <c r="Q9" s="39"/>
      <c r="R9" s="39"/>
      <c r="S9" s="39"/>
      <c r="T9" s="40"/>
      <c r="U9" s="40"/>
      <c r="V9" s="41"/>
      <c r="W9" s="39"/>
      <c r="X9" s="39"/>
      <c r="Y9" s="39"/>
      <c r="Z9" s="42"/>
      <c r="AA9" s="42"/>
      <c r="AB9" s="39"/>
      <c r="AC9" s="39"/>
      <c r="AD9" s="39"/>
      <c r="AE9" s="43"/>
      <c r="AF9" s="43"/>
      <c r="AG9" s="43"/>
      <c r="AH9" s="43"/>
      <c r="AJ9" s="2" t="s">
        <v>32</v>
      </c>
      <c r="AK9" s="2" t="s">
        <v>33</v>
      </c>
    </row>
    <row r="10" spans="1:37">
      <c r="A10" s="18" t="s">
        <v>34</v>
      </c>
      <c r="B10" s="18" t="s">
        <v>35</v>
      </c>
      <c r="C10" s="19"/>
      <c r="D10" s="18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41</v>
      </c>
      <c r="J10" s="18"/>
      <c r="K10" s="71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4"/>
      <c r="X10" s="45"/>
      <c r="Y10" s="45"/>
      <c r="Z10" s="42"/>
      <c r="AA10" s="42"/>
      <c r="AB10" s="39"/>
      <c r="AC10" s="45"/>
      <c r="AD10" s="45"/>
      <c r="AE10" s="43"/>
      <c r="AF10" s="43"/>
      <c r="AG10" s="43"/>
      <c r="AH10" s="43"/>
      <c r="AJ10" s="2" t="s">
        <v>43</v>
      </c>
      <c r="AK10" s="2" t="s">
        <v>44</v>
      </c>
    </row>
    <row r="11" spans="1:37">
      <c r="K11" s="72"/>
      <c r="L11" s="72"/>
      <c r="M11" s="46"/>
      <c r="N11" s="46"/>
      <c r="O11" s="47"/>
      <c r="P11" s="47"/>
      <c r="Q11" s="46"/>
      <c r="R11" s="46"/>
      <c r="S11" s="46"/>
      <c r="T11" s="48"/>
      <c r="U11" s="48"/>
      <c r="V11" s="48"/>
      <c r="W11" s="49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7">
      <c r="A12" s="52"/>
      <c r="B12" s="53" t="s">
        <v>115</v>
      </c>
      <c r="C12" s="50"/>
      <c r="D12" s="54"/>
      <c r="E12" s="46"/>
      <c r="F12" s="47"/>
      <c r="G12" s="55"/>
      <c r="H12" s="55"/>
      <c r="I12" s="55"/>
      <c r="J12" s="55"/>
      <c r="K12" s="72"/>
      <c r="L12" s="72"/>
      <c r="M12" s="46"/>
      <c r="N12" s="46"/>
      <c r="O12" s="47"/>
      <c r="P12" s="47"/>
      <c r="Q12" s="46"/>
      <c r="R12" s="46"/>
      <c r="S12" s="46"/>
      <c r="T12" s="48"/>
      <c r="U12" s="48"/>
      <c r="V12" s="48"/>
      <c r="W12" s="49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7">
      <c r="A13" s="56"/>
      <c r="B13" s="57" t="s">
        <v>127</v>
      </c>
      <c r="C13" s="57"/>
      <c r="D13" s="58"/>
      <c r="E13" s="59"/>
      <c r="F13" s="60"/>
      <c r="G13" s="61"/>
      <c r="H13" s="61"/>
      <c r="I13" s="61"/>
      <c r="J13" s="61"/>
      <c r="K13" s="72"/>
      <c r="L13" s="72"/>
      <c r="M13" s="46"/>
      <c r="N13" s="46"/>
      <c r="O13" s="47"/>
      <c r="P13" s="47"/>
      <c r="Q13" s="46"/>
      <c r="R13" s="46"/>
      <c r="S13" s="46"/>
      <c r="T13" s="48"/>
      <c r="U13" s="48"/>
      <c r="V13" s="48"/>
      <c r="W13" s="49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7">
      <c r="A14" s="20">
        <v>1</v>
      </c>
      <c r="B14" s="26" t="s">
        <v>128</v>
      </c>
      <c r="C14" s="21" t="s">
        <v>131</v>
      </c>
      <c r="D14" s="22" t="s">
        <v>234</v>
      </c>
      <c r="E14" s="23">
        <v>38</v>
      </c>
      <c r="F14" s="24" t="s">
        <v>97</v>
      </c>
      <c r="G14" s="25"/>
      <c r="H14" s="25">
        <f t="shared" ref="H14:H25" si="0">ROUND(E14*G14,2)</f>
        <v>0</v>
      </c>
      <c r="I14" s="25"/>
      <c r="J14" s="25">
        <f t="shared" ref="J14:J24" si="1">ROUND(E14*G14,2)</f>
        <v>0</v>
      </c>
      <c r="K14" s="73"/>
      <c r="L14" s="72"/>
      <c r="M14" s="46"/>
      <c r="N14" s="46"/>
      <c r="O14" s="47"/>
      <c r="P14" s="47"/>
      <c r="Q14" s="46"/>
      <c r="R14" s="46"/>
      <c r="S14" s="46"/>
      <c r="T14" s="48"/>
      <c r="U14" s="48"/>
      <c r="V14" s="48"/>
      <c r="W14" s="49"/>
      <c r="X14" s="50"/>
      <c r="Y14" s="50"/>
      <c r="Z14" s="47"/>
      <c r="AA14" s="47"/>
      <c r="AB14" s="47"/>
      <c r="AC14" s="47"/>
      <c r="AD14" s="47"/>
      <c r="AE14" s="47"/>
      <c r="AF14" s="47"/>
      <c r="AG14" s="47"/>
      <c r="AH14" s="47"/>
      <c r="AJ14" s="2" t="s">
        <v>120</v>
      </c>
      <c r="AK14" s="2" t="s">
        <v>52</v>
      </c>
    </row>
    <row r="15" spans="1:37">
      <c r="A15" s="20">
        <v>2</v>
      </c>
      <c r="B15" s="26" t="s">
        <v>128</v>
      </c>
      <c r="C15" s="21" t="s">
        <v>133</v>
      </c>
      <c r="D15" s="22" t="s">
        <v>235</v>
      </c>
      <c r="E15" s="23">
        <v>38</v>
      </c>
      <c r="F15" s="24" t="s">
        <v>97</v>
      </c>
      <c r="G15" s="25"/>
      <c r="H15" s="25">
        <f t="shared" si="0"/>
        <v>0</v>
      </c>
      <c r="I15" s="25"/>
      <c r="J15" s="25">
        <f t="shared" si="1"/>
        <v>0</v>
      </c>
      <c r="K15" s="73"/>
      <c r="L15" s="72"/>
      <c r="M15" s="46"/>
      <c r="N15" s="46"/>
      <c r="O15" s="47"/>
      <c r="P15" s="47"/>
      <c r="Q15" s="46"/>
      <c r="R15" s="46"/>
      <c r="S15" s="46"/>
      <c r="T15" s="48"/>
      <c r="U15" s="48"/>
      <c r="V15" s="48"/>
      <c r="W15" s="49"/>
      <c r="X15" s="50"/>
      <c r="Y15" s="50"/>
      <c r="Z15" s="47"/>
      <c r="AA15" s="47"/>
      <c r="AB15" s="47"/>
      <c r="AC15" s="47"/>
      <c r="AD15" s="47"/>
      <c r="AE15" s="47"/>
      <c r="AF15" s="47"/>
      <c r="AG15" s="47"/>
      <c r="AH15" s="47"/>
      <c r="AJ15" s="2" t="s">
        <v>120</v>
      </c>
      <c r="AK15" s="2" t="s">
        <v>52</v>
      </c>
    </row>
    <row r="16" spans="1:37">
      <c r="A16" s="20">
        <v>3</v>
      </c>
      <c r="B16" s="26" t="s">
        <v>128</v>
      </c>
      <c r="C16" s="21" t="s">
        <v>135</v>
      </c>
      <c r="D16" s="22" t="s">
        <v>236</v>
      </c>
      <c r="E16" s="23">
        <v>2</v>
      </c>
      <c r="F16" s="24" t="s">
        <v>100</v>
      </c>
      <c r="G16" s="25"/>
      <c r="H16" s="25">
        <f t="shared" si="0"/>
        <v>0</v>
      </c>
      <c r="I16" s="25"/>
      <c r="J16" s="25">
        <f t="shared" si="1"/>
        <v>0</v>
      </c>
      <c r="K16" s="73"/>
      <c r="L16" s="72"/>
      <c r="M16" s="46"/>
      <c r="N16" s="46"/>
      <c r="O16" s="47"/>
      <c r="P16" s="47"/>
      <c r="Q16" s="46"/>
      <c r="R16" s="46"/>
      <c r="S16" s="46"/>
      <c r="T16" s="48"/>
      <c r="U16" s="48"/>
      <c r="V16" s="48"/>
      <c r="W16" s="49"/>
      <c r="X16" s="50"/>
      <c r="Y16" s="50"/>
      <c r="Z16" s="47"/>
      <c r="AA16" s="47"/>
      <c r="AB16" s="47"/>
      <c r="AC16" s="47"/>
      <c r="AD16" s="47"/>
      <c r="AE16" s="47"/>
      <c r="AF16" s="47"/>
      <c r="AG16" s="47"/>
      <c r="AH16" s="47"/>
      <c r="AJ16" s="2" t="s">
        <v>120</v>
      </c>
      <c r="AK16" s="2" t="s">
        <v>52</v>
      </c>
    </row>
    <row r="17" spans="1:37">
      <c r="A17" s="20">
        <v>4</v>
      </c>
      <c r="B17" s="26" t="s">
        <v>128</v>
      </c>
      <c r="C17" s="21" t="s">
        <v>137</v>
      </c>
      <c r="D17" s="22" t="s">
        <v>237</v>
      </c>
      <c r="E17" s="23">
        <v>44</v>
      </c>
      <c r="F17" s="24" t="s">
        <v>100</v>
      </c>
      <c r="G17" s="25"/>
      <c r="H17" s="25">
        <f t="shared" si="0"/>
        <v>0</v>
      </c>
      <c r="I17" s="25"/>
      <c r="J17" s="25">
        <f t="shared" si="1"/>
        <v>0</v>
      </c>
      <c r="K17" s="73"/>
      <c r="L17" s="72"/>
      <c r="M17" s="46"/>
      <c r="N17" s="46"/>
      <c r="O17" s="47"/>
      <c r="P17" s="47"/>
      <c r="Q17" s="46"/>
      <c r="R17" s="46"/>
      <c r="S17" s="46"/>
      <c r="T17" s="48"/>
      <c r="U17" s="48"/>
      <c r="V17" s="48"/>
      <c r="W17" s="49"/>
      <c r="X17" s="50"/>
      <c r="Y17" s="50"/>
      <c r="Z17" s="47"/>
      <c r="AA17" s="47"/>
      <c r="AB17" s="47"/>
      <c r="AC17" s="47"/>
      <c r="AD17" s="47"/>
      <c r="AE17" s="47"/>
      <c r="AF17" s="47"/>
      <c r="AG17" s="47"/>
      <c r="AH17" s="47"/>
      <c r="AJ17" s="2" t="s">
        <v>120</v>
      </c>
      <c r="AK17" s="2" t="s">
        <v>52</v>
      </c>
    </row>
    <row r="18" spans="1:37">
      <c r="A18" s="20">
        <v>5</v>
      </c>
      <c r="B18" s="26" t="s">
        <v>128</v>
      </c>
      <c r="C18" s="21" t="s">
        <v>139</v>
      </c>
      <c r="D18" s="22" t="s">
        <v>140</v>
      </c>
      <c r="E18" s="23">
        <v>4</v>
      </c>
      <c r="F18" s="24" t="s">
        <v>100</v>
      </c>
      <c r="G18" s="25"/>
      <c r="H18" s="25">
        <f t="shared" si="0"/>
        <v>0</v>
      </c>
      <c r="I18" s="25"/>
      <c r="J18" s="25">
        <f t="shared" si="1"/>
        <v>0</v>
      </c>
      <c r="K18" s="73"/>
      <c r="L18" s="72"/>
      <c r="M18" s="46"/>
      <c r="N18" s="46"/>
      <c r="O18" s="47"/>
      <c r="P18" s="47"/>
      <c r="Q18" s="46"/>
      <c r="R18" s="46"/>
      <c r="S18" s="46"/>
      <c r="T18" s="48"/>
      <c r="U18" s="48"/>
      <c r="V18" s="48"/>
      <c r="W18" s="49"/>
      <c r="X18" s="50"/>
      <c r="Y18" s="50"/>
      <c r="Z18" s="47"/>
      <c r="AA18" s="47"/>
      <c r="AB18" s="47"/>
      <c r="AC18" s="47"/>
      <c r="AD18" s="47"/>
      <c r="AE18" s="47"/>
      <c r="AF18" s="47"/>
      <c r="AG18" s="47"/>
      <c r="AH18" s="47"/>
      <c r="AJ18" s="2" t="s">
        <v>120</v>
      </c>
      <c r="AK18" s="2" t="s">
        <v>52</v>
      </c>
    </row>
    <row r="19" spans="1:37">
      <c r="A19" s="20">
        <v>6</v>
      </c>
      <c r="B19" s="26" t="s">
        <v>128</v>
      </c>
      <c r="C19" s="21" t="s">
        <v>141</v>
      </c>
      <c r="D19" s="22" t="s">
        <v>142</v>
      </c>
      <c r="E19" s="23">
        <v>2</v>
      </c>
      <c r="F19" s="24" t="s">
        <v>100</v>
      </c>
      <c r="G19" s="25"/>
      <c r="H19" s="25">
        <f t="shared" si="0"/>
        <v>0</v>
      </c>
      <c r="I19" s="25"/>
      <c r="J19" s="25">
        <f t="shared" si="1"/>
        <v>0</v>
      </c>
      <c r="K19" s="73"/>
      <c r="L19" s="72"/>
      <c r="M19" s="46"/>
      <c r="N19" s="46"/>
      <c r="O19" s="47"/>
      <c r="P19" s="47"/>
      <c r="Q19" s="46"/>
      <c r="R19" s="46"/>
      <c r="S19" s="46"/>
      <c r="T19" s="48"/>
      <c r="U19" s="48"/>
      <c r="V19" s="48"/>
      <c r="W19" s="49"/>
      <c r="X19" s="50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J19" s="2" t="s">
        <v>120</v>
      </c>
      <c r="AK19" s="2" t="s">
        <v>52</v>
      </c>
    </row>
    <row r="20" spans="1:37">
      <c r="A20" s="20">
        <v>7</v>
      </c>
      <c r="B20" s="26" t="s">
        <v>128</v>
      </c>
      <c r="C20" s="21" t="s">
        <v>143</v>
      </c>
      <c r="D20" s="22" t="s">
        <v>144</v>
      </c>
      <c r="E20" s="23">
        <v>44</v>
      </c>
      <c r="F20" s="24" t="s">
        <v>100</v>
      </c>
      <c r="G20" s="25"/>
      <c r="H20" s="25">
        <f t="shared" si="0"/>
        <v>0</v>
      </c>
      <c r="I20" s="25"/>
      <c r="J20" s="25">
        <f t="shared" si="1"/>
        <v>0</v>
      </c>
      <c r="K20" s="73"/>
      <c r="L20" s="72"/>
      <c r="M20" s="46"/>
      <c r="N20" s="46"/>
      <c r="O20" s="47"/>
      <c r="P20" s="47"/>
      <c r="Q20" s="46"/>
      <c r="R20" s="46"/>
      <c r="S20" s="46"/>
      <c r="T20" s="48"/>
      <c r="U20" s="48"/>
      <c r="V20" s="48"/>
      <c r="W20" s="49"/>
      <c r="X20" s="50"/>
      <c r="Y20" s="50"/>
      <c r="Z20" s="47"/>
      <c r="AA20" s="47"/>
      <c r="AB20" s="47"/>
      <c r="AC20" s="47"/>
      <c r="AD20" s="47"/>
      <c r="AE20" s="47"/>
      <c r="AF20" s="47"/>
      <c r="AG20" s="47"/>
      <c r="AH20" s="47"/>
      <c r="AJ20" s="2" t="s">
        <v>120</v>
      </c>
      <c r="AK20" s="2" t="s">
        <v>52</v>
      </c>
    </row>
    <row r="21" spans="1:37">
      <c r="A21" s="20">
        <v>8</v>
      </c>
      <c r="B21" s="26" t="s">
        <v>128</v>
      </c>
      <c r="C21" s="21" t="s">
        <v>145</v>
      </c>
      <c r="D21" s="22" t="s">
        <v>238</v>
      </c>
      <c r="E21" s="23">
        <v>12</v>
      </c>
      <c r="F21" s="24" t="s">
        <v>97</v>
      </c>
      <c r="G21" s="25"/>
      <c r="H21" s="25">
        <f t="shared" si="0"/>
        <v>0</v>
      </c>
      <c r="I21" s="25"/>
      <c r="J21" s="25">
        <f t="shared" si="1"/>
        <v>0</v>
      </c>
      <c r="K21" s="73"/>
      <c r="L21" s="72"/>
      <c r="M21" s="46"/>
      <c r="N21" s="46"/>
      <c r="O21" s="47"/>
      <c r="P21" s="47"/>
      <c r="Q21" s="46"/>
      <c r="R21" s="46"/>
      <c r="S21" s="46"/>
      <c r="T21" s="48"/>
      <c r="U21" s="48"/>
      <c r="V21" s="48"/>
      <c r="W21" s="49"/>
      <c r="X21" s="50"/>
      <c r="Y21" s="50"/>
      <c r="Z21" s="47"/>
      <c r="AA21" s="47"/>
      <c r="AB21" s="47"/>
      <c r="AC21" s="47"/>
      <c r="AD21" s="47"/>
      <c r="AE21" s="47"/>
      <c r="AF21" s="47"/>
      <c r="AG21" s="47"/>
      <c r="AH21" s="47"/>
      <c r="AJ21" s="2" t="s">
        <v>120</v>
      </c>
      <c r="AK21" s="2" t="s">
        <v>52</v>
      </c>
    </row>
    <row r="22" spans="1:37">
      <c r="A22" s="20">
        <v>9</v>
      </c>
      <c r="B22" s="26" t="s">
        <v>128</v>
      </c>
      <c r="C22" s="21" t="s">
        <v>239</v>
      </c>
      <c r="D22" s="22" t="s">
        <v>148</v>
      </c>
      <c r="E22" s="23">
        <v>6</v>
      </c>
      <c r="F22" s="24" t="s">
        <v>100</v>
      </c>
      <c r="G22" s="25"/>
      <c r="H22" s="25">
        <f t="shared" si="0"/>
        <v>0</v>
      </c>
      <c r="I22" s="25"/>
      <c r="J22" s="25">
        <f t="shared" si="1"/>
        <v>0</v>
      </c>
      <c r="K22" s="73"/>
      <c r="L22" s="72"/>
      <c r="M22" s="46"/>
      <c r="N22" s="46"/>
      <c r="O22" s="47"/>
      <c r="P22" s="47"/>
      <c r="Q22" s="46"/>
      <c r="R22" s="46"/>
      <c r="S22" s="46"/>
      <c r="T22" s="48"/>
      <c r="U22" s="48"/>
      <c r="V22" s="48"/>
      <c r="W22" s="49"/>
      <c r="X22" s="50"/>
      <c r="Y22" s="50"/>
      <c r="Z22" s="47"/>
      <c r="AA22" s="47"/>
      <c r="AB22" s="47"/>
      <c r="AC22" s="47"/>
      <c r="AD22" s="47"/>
      <c r="AE22" s="47"/>
      <c r="AF22" s="47"/>
      <c r="AG22" s="47"/>
      <c r="AH22" s="47"/>
      <c r="AJ22" s="2" t="s">
        <v>120</v>
      </c>
      <c r="AK22" s="2" t="s">
        <v>52</v>
      </c>
    </row>
    <row r="23" spans="1:37">
      <c r="A23" s="20">
        <v>10</v>
      </c>
      <c r="B23" s="26" t="s">
        <v>128</v>
      </c>
      <c r="C23" s="21" t="s">
        <v>149</v>
      </c>
      <c r="D23" s="22" t="s">
        <v>150</v>
      </c>
      <c r="E23" s="23">
        <v>12</v>
      </c>
      <c r="F23" s="24" t="s">
        <v>97</v>
      </c>
      <c r="G23" s="25"/>
      <c r="H23" s="25">
        <f t="shared" si="0"/>
        <v>0</v>
      </c>
      <c r="I23" s="25"/>
      <c r="J23" s="25">
        <f t="shared" si="1"/>
        <v>0</v>
      </c>
      <c r="K23" s="73"/>
      <c r="L23" s="72"/>
      <c r="M23" s="46"/>
      <c r="N23" s="46"/>
      <c r="O23" s="47"/>
      <c r="P23" s="47"/>
      <c r="Q23" s="46"/>
      <c r="R23" s="46"/>
      <c r="S23" s="46"/>
      <c r="T23" s="48"/>
      <c r="U23" s="48"/>
      <c r="V23" s="48"/>
      <c r="W23" s="49"/>
      <c r="X23" s="50"/>
      <c r="Y23" s="50"/>
      <c r="Z23" s="47"/>
      <c r="AA23" s="47"/>
      <c r="AB23" s="47"/>
      <c r="AC23" s="47"/>
      <c r="AD23" s="47"/>
      <c r="AE23" s="47"/>
      <c r="AF23" s="47"/>
      <c r="AG23" s="47"/>
      <c r="AH23" s="47"/>
      <c r="AJ23" s="2" t="s">
        <v>120</v>
      </c>
      <c r="AK23" s="2" t="s">
        <v>52</v>
      </c>
    </row>
    <row r="24" spans="1:37" ht="25.5">
      <c r="A24" s="20">
        <v>11</v>
      </c>
      <c r="B24" s="26" t="s">
        <v>128</v>
      </c>
      <c r="C24" s="21" t="s">
        <v>151</v>
      </c>
      <c r="D24" s="22" t="s">
        <v>152</v>
      </c>
      <c r="E24" s="23">
        <v>6</v>
      </c>
      <c r="F24" s="24" t="s">
        <v>100</v>
      </c>
      <c r="G24" s="25"/>
      <c r="H24" s="25">
        <f t="shared" si="0"/>
        <v>0</v>
      </c>
      <c r="I24" s="25"/>
      <c r="J24" s="25">
        <f t="shared" si="1"/>
        <v>0</v>
      </c>
      <c r="K24" s="73"/>
      <c r="L24" s="72"/>
      <c r="M24" s="46"/>
      <c r="N24" s="46"/>
      <c r="O24" s="47"/>
      <c r="P24" s="47"/>
      <c r="Q24" s="46"/>
      <c r="R24" s="46"/>
      <c r="S24" s="46"/>
      <c r="T24" s="48"/>
      <c r="U24" s="48"/>
      <c r="V24" s="48"/>
      <c r="W24" s="49"/>
      <c r="X24" s="50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J24" s="2" t="s">
        <v>120</v>
      </c>
      <c r="AK24" s="2" t="s">
        <v>52</v>
      </c>
    </row>
    <row r="25" spans="1:37" ht="25.5">
      <c r="A25" s="20">
        <v>12</v>
      </c>
      <c r="B25" s="26" t="s">
        <v>128</v>
      </c>
      <c r="C25" s="21" t="s">
        <v>153</v>
      </c>
      <c r="D25" s="22" t="s">
        <v>154</v>
      </c>
      <c r="E25" s="23"/>
      <c r="F25" s="24" t="s">
        <v>42</v>
      </c>
      <c r="G25" s="25"/>
      <c r="H25" s="25">
        <f t="shared" si="0"/>
        <v>0</v>
      </c>
      <c r="I25" s="25"/>
      <c r="J25" s="25">
        <f>ROUND(E25*G25,2)</f>
        <v>0</v>
      </c>
      <c r="K25" s="73"/>
      <c r="L25" s="72"/>
      <c r="M25" s="46"/>
      <c r="N25" s="46"/>
      <c r="O25" s="47"/>
      <c r="P25" s="47"/>
      <c r="Q25" s="46"/>
      <c r="R25" s="46"/>
      <c r="S25" s="46"/>
      <c r="T25" s="48"/>
      <c r="U25" s="48"/>
      <c r="V25" s="48"/>
      <c r="W25" s="49"/>
      <c r="X25" s="50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J25" s="2" t="s">
        <v>120</v>
      </c>
      <c r="AK25" s="2" t="s">
        <v>52</v>
      </c>
    </row>
    <row r="26" spans="1:37">
      <c r="A26" s="62"/>
      <c r="B26" s="63"/>
      <c r="C26" s="64"/>
      <c r="D26" s="65" t="s">
        <v>155</v>
      </c>
      <c r="E26" s="66">
        <f>J26</f>
        <v>0</v>
      </c>
      <c r="F26" s="67"/>
      <c r="G26" s="68"/>
      <c r="H26" s="66">
        <f>SUM(H12:H25)</f>
        <v>0</v>
      </c>
      <c r="I26" s="66">
        <f>SUM(I12:I25)</f>
        <v>0</v>
      </c>
      <c r="J26" s="66">
        <f>SUM(J12:J25)</f>
        <v>0</v>
      </c>
      <c r="K26" s="72"/>
      <c r="L26" s="74"/>
      <c r="M26" s="46"/>
      <c r="N26" s="51"/>
      <c r="O26" s="47"/>
      <c r="P26" s="47"/>
      <c r="Q26" s="46"/>
      <c r="R26" s="46"/>
      <c r="S26" s="46"/>
      <c r="T26" s="48"/>
      <c r="U26" s="48"/>
      <c r="V26" s="48"/>
      <c r="W26" s="49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7">
      <c r="A27" s="52"/>
      <c r="B27" s="69"/>
      <c r="C27" s="50"/>
      <c r="D27" s="54"/>
      <c r="E27" s="46"/>
      <c r="F27" s="47"/>
      <c r="G27" s="55"/>
      <c r="H27" s="55"/>
      <c r="I27" s="55"/>
      <c r="J27" s="55"/>
      <c r="K27" s="72"/>
      <c r="L27" s="72"/>
      <c r="M27" s="46"/>
      <c r="N27" s="46"/>
      <c r="O27" s="47"/>
      <c r="P27" s="47"/>
      <c r="Q27" s="46"/>
      <c r="R27" s="46"/>
      <c r="S27" s="46"/>
      <c r="T27" s="48"/>
      <c r="U27" s="48"/>
      <c r="V27" s="48"/>
      <c r="W27" s="49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7">
      <c r="A28" s="52"/>
      <c r="B28" s="69"/>
      <c r="C28" s="50"/>
      <c r="D28" s="75" t="s">
        <v>161</v>
      </c>
      <c r="E28" s="76">
        <f>J28</f>
        <v>0</v>
      </c>
      <c r="F28" s="47"/>
      <c r="G28" s="55"/>
      <c r="H28" s="76">
        <f>+H26</f>
        <v>0</v>
      </c>
      <c r="I28" s="76">
        <f>+I26</f>
        <v>0</v>
      </c>
      <c r="J28" s="76">
        <f>+J26</f>
        <v>0</v>
      </c>
      <c r="K28" s="72"/>
      <c r="L28" s="74"/>
      <c r="M28" s="46"/>
      <c r="N28" s="51"/>
      <c r="O28" s="47"/>
      <c r="P28" s="47"/>
      <c r="Q28" s="46"/>
      <c r="R28" s="46"/>
      <c r="S28" s="46"/>
      <c r="T28" s="48"/>
      <c r="U28" s="48"/>
      <c r="V28" s="48"/>
      <c r="W28" s="49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7">
      <c r="A29" s="52"/>
      <c r="B29" s="69"/>
      <c r="C29" s="50"/>
      <c r="D29" s="54"/>
      <c r="E29" s="46"/>
      <c r="F29" s="47"/>
      <c r="G29" s="55"/>
      <c r="H29" s="55"/>
      <c r="I29" s="55"/>
      <c r="J29" s="55"/>
      <c r="K29" s="72"/>
      <c r="L29" s="72"/>
      <c r="M29" s="46"/>
      <c r="N29" s="46"/>
      <c r="O29" s="47"/>
      <c r="P29" s="47"/>
      <c r="Q29" s="46"/>
      <c r="R29" s="46"/>
      <c r="S29" s="46"/>
      <c r="T29" s="48"/>
      <c r="U29" s="48"/>
      <c r="V29" s="48"/>
      <c r="W29" s="49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7">
      <c r="A30" s="52"/>
      <c r="B30" s="69"/>
      <c r="C30" s="50"/>
      <c r="D30" s="77" t="s">
        <v>259</v>
      </c>
      <c r="E30" s="76">
        <f>J30</f>
        <v>0</v>
      </c>
      <c r="F30" s="47"/>
      <c r="G30" s="55"/>
      <c r="H30" s="76">
        <f>+H28</f>
        <v>0</v>
      </c>
      <c r="I30" s="76">
        <f>+I28</f>
        <v>0</v>
      </c>
      <c r="J30" s="76">
        <f>+J28</f>
        <v>0</v>
      </c>
      <c r="K30" s="72"/>
      <c r="L30" s="74"/>
      <c r="M30" s="46"/>
      <c r="N30" s="51"/>
      <c r="O30" s="47"/>
      <c r="P30" s="47"/>
      <c r="Q30" s="46"/>
      <c r="R30" s="46"/>
      <c r="S30" s="46"/>
      <c r="T30" s="48"/>
      <c r="U30" s="48"/>
      <c r="V30" s="48"/>
      <c r="W30" s="49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76"/>
  <sheetViews>
    <sheetView showGridLines="0" workbookViewId="0">
      <selection activeCell="P63" sqref="P63"/>
    </sheetView>
  </sheetViews>
  <sheetFormatPr defaultRowHeight="12.75"/>
  <cols>
    <col min="1" max="1" width="6.7109375" style="27" customWidth="1"/>
    <col min="2" max="2" width="3.7109375" style="28" customWidth="1"/>
    <col min="3" max="3" width="13" style="29" customWidth="1"/>
    <col min="4" max="4" width="35.7109375" style="30" customWidth="1"/>
    <col min="5" max="5" width="10.7109375" style="31" customWidth="1"/>
    <col min="6" max="6" width="5.28515625" style="32" customWidth="1"/>
    <col min="7" max="7" width="8.7109375" style="33" customWidth="1"/>
    <col min="8" max="9" width="9.7109375" style="33" hidden="1" customWidth="1"/>
    <col min="10" max="10" width="9.7109375" style="33" customWidth="1"/>
    <col min="11" max="11" width="7.42578125" style="34" customWidth="1"/>
    <col min="12" max="12" width="8.28515625" style="34" customWidth="1"/>
    <col min="13" max="13" width="9.140625" style="31"/>
    <col min="14" max="14" width="7" style="31" customWidth="1"/>
    <col min="15" max="15" width="3.5703125" style="32" customWidth="1"/>
    <col min="16" max="16" width="12.7109375" style="32" customWidth="1"/>
    <col min="17" max="19" width="13.28515625" style="31" customWidth="1"/>
    <col min="20" max="20" width="10.5703125" style="35" customWidth="1"/>
    <col min="21" max="21" width="10.28515625" style="35" customWidth="1"/>
    <col min="22" max="22" width="5.7109375" style="35" customWidth="1"/>
    <col min="23" max="23" width="9.140625" style="36"/>
    <col min="24" max="25" width="5.7109375" style="32" hidden="1" customWidth="1"/>
    <col min="26" max="26" width="7.5703125" style="32" hidden="1" customWidth="1"/>
    <col min="27" max="27" width="24.85546875" style="32" hidden="1" customWidth="1"/>
    <col min="28" max="28" width="4.28515625" style="32" hidden="1" customWidth="1"/>
    <col min="29" max="29" width="8.28515625" style="32" hidden="1" customWidth="1"/>
    <col min="30" max="30" width="8.7109375" style="32" hidden="1" customWidth="1"/>
    <col min="31" max="34" width="9.140625" style="32"/>
    <col min="35" max="35" width="9.140625" style="2"/>
    <col min="36" max="37" width="0" style="2" hidden="1" customWidth="1"/>
    <col min="38" max="16384" width="9.140625" style="2"/>
  </cols>
  <sheetData>
    <row r="1" spans="1:37" ht="24" customHeight="1">
      <c r="A1" s="1" t="s">
        <v>256</v>
      </c>
      <c r="B1" s="2"/>
      <c r="C1" s="2"/>
      <c r="D1" s="2"/>
      <c r="E1" s="1" t="s">
        <v>0</v>
      </c>
      <c r="F1" s="2"/>
      <c r="G1" s="3"/>
      <c r="H1" s="2"/>
      <c r="I1" s="2"/>
      <c r="J1" s="3"/>
      <c r="K1" s="78"/>
      <c r="L1" s="45"/>
      <c r="M1" s="2"/>
      <c r="N1" s="2"/>
      <c r="O1" s="2"/>
      <c r="P1" s="2"/>
      <c r="Q1" s="5"/>
      <c r="R1" s="5"/>
      <c r="S1" s="5"/>
      <c r="T1" s="2"/>
      <c r="U1" s="2"/>
      <c r="V1" s="2"/>
      <c r="W1" s="2"/>
      <c r="X1" s="2"/>
      <c r="Y1" s="2"/>
      <c r="Z1" s="6"/>
      <c r="AA1" s="6"/>
      <c r="AB1" s="6"/>
      <c r="AC1" s="6"/>
      <c r="AD1" s="6"/>
      <c r="AE1" s="7"/>
      <c r="AF1" s="8"/>
      <c r="AG1" s="2"/>
      <c r="AH1" s="2"/>
    </row>
    <row r="2" spans="1:37">
      <c r="A2" s="1" t="s">
        <v>8</v>
      </c>
      <c r="B2" s="2"/>
      <c r="C2" s="2"/>
      <c r="D2" s="2"/>
      <c r="E2" s="1" t="s">
        <v>9</v>
      </c>
      <c r="F2" s="2"/>
      <c r="G2" s="3"/>
      <c r="H2" s="9"/>
      <c r="I2" s="2"/>
      <c r="J2" s="3"/>
      <c r="K2" s="78"/>
      <c r="L2" s="45"/>
      <c r="M2" s="2"/>
      <c r="N2" s="2"/>
      <c r="O2" s="2"/>
      <c r="P2" s="2"/>
      <c r="Q2" s="5"/>
      <c r="R2" s="5"/>
      <c r="S2" s="5"/>
      <c r="T2" s="2"/>
      <c r="U2" s="2"/>
      <c r="V2" s="2"/>
      <c r="W2" s="2"/>
      <c r="X2" s="2"/>
      <c r="Y2" s="2"/>
      <c r="Z2" s="6"/>
      <c r="AA2" s="10"/>
      <c r="AB2" s="10"/>
      <c r="AC2" s="10"/>
      <c r="AD2" s="11"/>
      <c r="AE2" s="7"/>
      <c r="AF2" s="12"/>
      <c r="AG2" s="2"/>
      <c r="AH2" s="2"/>
    </row>
    <row r="3" spans="1:37">
      <c r="A3" s="1" t="s">
        <v>13</v>
      </c>
      <c r="B3" s="2"/>
      <c r="C3" s="2"/>
      <c r="D3" s="2"/>
      <c r="E3" s="1" t="s">
        <v>250</v>
      </c>
      <c r="F3" s="2"/>
      <c r="G3" s="3"/>
      <c r="H3" s="2"/>
      <c r="I3" s="2"/>
      <c r="J3" s="3"/>
      <c r="K3" s="78"/>
      <c r="L3" s="45"/>
      <c r="M3" s="2"/>
      <c r="N3" s="2"/>
      <c r="O3" s="2"/>
      <c r="P3" s="2"/>
      <c r="Q3" s="5"/>
      <c r="R3" s="5"/>
      <c r="S3" s="5"/>
      <c r="T3" s="2"/>
      <c r="U3" s="2"/>
      <c r="V3" s="2"/>
      <c r="W3" s="2"/>
      <c r="X3" s="2"/>
      <c r="Y3" s="2"/>
      <c r="Z3" s="6"/>
      <c r="AA3" s="10"/>
      <c r="AB3" s="10"/>
      <c r="AC3" s="10"/>
      <c r="AD3" s="11"/>
      <c r="AE3" s="7"/>
      <c r="AF3" s="13"/>
      <c r="AG3" s="2"/>
      <c r="AH3" s="2"/>
    </row>
    <row r="4" spans="1:37">
      <c r="A4" s="2"/>
      <c r="B4" s="2"/>
      <c r="C4" s="2"/>
      <c r="D4" s="2"/>
      <c r="E4" s="2"/>
      <c r="F4" s="2"/>
      <c r="G4" s="2"/>
      <c r="H4" s="2"/>
      <c r="I4" s="2"/>
      <c r="J4" s="2"/>
      <c r="K4" s="45"/>
      <c r="L4" s="45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6"/>
      <c r="AA4" s="10"/>
      <c r="AB4" s="10"/>
      <c r="AC4" s="10"/>
      <c r="AD4" s="11"/>
      <c r="AE4" s="7"/>
      <c r="AF4" s="14"/>
      <c r="AG4" s="2"/>
      <c r="AH4" s="2"/>
    </row>
    <row r="5" spans="1:37">
      <c r="A5" s="1" t="s">
        <v>251</v>
      </c>
      <c r="B5" s="2"/>
      <c r="C5" s="2"/>
      <c r="D5" s="2"/>
      <c r="E5" s="2"/>
      <c r="F5" s="2"/>
      <c r="G5" s="2"/>
      <c r="H5" s="2"/>
      <c r="I5" s="2"/>
      <c r="J5" s="2"/>
      <c r="K5" s="45"/>
      <c r="L5" s="45"/>
      <c r="M5" s="2"/>
      <c r="N5" s="2"/>
      <c r="O5" s="2"/>
      <c r="P5" s="2"/>
      <c r="Q5" s="5"/>
      <c r="R5" s="5"/>
      <c r="S5" s="5"/>
      <c r="T5" s="2"/>
      <c r="U5" s="2"/>
      <c r="V5" s="2"/>
      <c r="W5" s="2"/>
      <c r="X5" s="2"/>
      <c r="Y5" s="2"/>
      <c r="Z5" s="6"/>
      <c r="AA5" s="10"/>
      <c r="AB5" s="10"/>
      <c r="AC5" s="10"/>
      <c r="AD5" s="11"/>
      <c r="AE5" s="7"/>
      <c r="AF5" s="15"/>
      <c r="AG5" s="2"/>
      <c r="AH5" s="2"/>
    </row>
    <row r="6" spans="1:37">
      <c r="A6" s="1" t="s">
        <v>253</v>
      </c>
      <c r="B6" s="2"/>
      <c r="C6" s="2"/>
      <c r="D6" s="2"/>
      <c r="E6" s="2"/>
      <c r="F6" s="2"/>
      <c r="G6" s="2"/>
      <c r="H6" s="2"/>
      <c r="I6" s="2"/>
      <c r="J6" s="2"/>
      <c r="K6" s="45"/>
      <c r="L6" s="45"/>
      <c r="M6" s="2"/>
      <c r="N6" s="2"/>
      <c r="O6" s="2"/>
      <c r="P6" s="2"/>
      <c r="Q6" s="5"/>
      <c r="R6" s="5"/>
      <c r="S6" s="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/>
      <c r="AF6" s="13"/>
      <c r="AG6" s="2"/>
      <c r="AH6" s="2"/>
    </row>
    <row r="7" spans="1:37">
      <c r="A7" s="1"/>
      <c r="B7" s="2"/>
      <c r="C7" s="2"/>
      <c r="D7" s="2"/>
      <c r="E7" s="2"/>
      <c r="F7" s="2"/>
      <c r="G7" s="2"/>
      <c r="H7" s="2"/>
      <c r="I7" s="2"/>
      <c r="J7" s="2"/>
      <c r="K7" s="45"/>
      <c r="L7" s="45"/>
      <c r="M7" s="2"/>
      <c r="N7" s="2"/>
      <c r="O7" s="2"/>
      <c r="P7" s="2"/>
      <c r="Q7" s="5"/>
      <c r="R7" s="5"/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7" ht="13.5">
      <c r="A8" s="2"/>
      <c r="B8" s="16"/>
      <c r="C8" s="9"/>
      <c r="D8" s="81" t="s">
        <v>258</v>
      </c>
      <c r="E8" s="5"/>
      <c r="F8" s="2"/>
      <c r="G8" s="3"/>
      <c r="H8" s="3"/>
      <c r="I8" s="3"/>
      <c r="J8" s="3"/>
      <c r="K8" s="78"/>
      <c r="L8" s="78"/>
      <c r="M8" s="5"/>
      <c r="N8" s="5"/>
      <c r="O8" s="2"/>
      <c r="P8" s="2"/>
      <c r="Q8" s="5"/>
      <c r="R8" s="5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>
      <c r="A9" s="17" t="s">
        <v>22</v>
      </c>
      <c r="B9" s="17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79" t="s">
        <v>31</v>
      </c>
      <c r="K9" s="38"/>
      <c r="L9" s="38"/>
      <c r="M9" s="38"/>
      <c r="N9" s="38"/>
      <c r="O9" s="39"/>
      <c r="P9" s="39"/>
      <c r="Q9" s="39"/>
      <c r="R9" s="39"/>
      <c r="S9" s="39"/>
      <c r="T9" s="40"/>
      <c r="U9" s="40"/>
      <c r="V9" s="41"/>
      <c r="W9" s="39"/>
      <c r="X9" s="39"/>
      <c r="Y9" s="39"/>
      <c r="Z9" s="42"/>
      <c r="AA9" s="42"/>
      <c r="AB9" s="39"/>
      <c r="AC9" s="39"/>
      <c r="AD9" s="39"/>
      <c r="AE9" s="43"/>
      <c r="AF9" s="43"/>
      <c r="AG9" s="43"/>
      <c r="AH9" s="43"/>
      <c r="AJ9" s="2" t="s">
        <v>32</v>
      </c>
      <c r="AK9" s="2" t="s">
        <v>33</v>
      </c>
    </row>
    <row r="10" spans="1:37">
      <c r="A10" s="18" t="s">
        <v>34</v>
      </c>
      <c r="B10" s="18" t="s">
        <v>35</v>
      </c>
      <c r="C10" s="19"/>
      <c r="D10" s="18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41</v>
      </c>
      <c r="J10" s="80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4"/>
      <c r="X10" s="45"/>
      <c r="Y10" s="45"/>
      <c r="Z10" s="42"/>
      <c r="AA10" s="42"/>
      <c r="AB10" s="39"/>
      <c r="AC10" s="45"/>
      <c r="AD10" s="45"/>
      <c r="AE10" s="43"/>
      <c r="AF10" s="43"/>
      <c r="AG10" s="43"/>
      <c r="AH10" s="43"/>
      <c r="AJ10" s="2" t="s">
        <v>43</v>
      </c>
      <c r="AK10" s="2" t="s">
        <v>44</v>
      </c>
    </row>
    <row r="11" spans="1:37">
      <c r="K11" s="72"/>
      <c r="L11" s="72"/>
      <c r="M11" s="46"/>
      <c r="N11" s="46"/>
      <c r="O11" s="47"/>
      <c r="P11" s="47"/>
      <c r="Q11" s="46"/>
      <c r="R11" s="46"/>
      <c r="S11" s="46"/>
      <c r="T11" s="48"/>
      <c r="U11" s="48"/>
      <c r="V11" s="48"/>
      <c r="W11" s="49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7">
      <c r="A12" s="52"/>
      <c r="B12" s="53" t="s">
        <v>45</v>
      </c>
      <c r="C12" s="50"/>
      <c r="D12" s="54"/>
      <c r="E12" s="46"/>
      <c r="F12" s="47"/>
      <c r="G12" s="55"/>
      <c r="H12" s="55"/>
      <c r="I12" s="55"/>
      <c r="J12" s="55"/>
      <c r="K12" s="72"/>
      <c r="L12" s="72"/>
      <c r="M12" s="46"/>
      <c r="N12" s="46"/>
      <c r="O12" s="47"/>
      <c r="P12" s="47"/>
      <c r="Q12" s="46"/>
      <c r="R12" s="46"/>
      <c r="S12" s="46"/>
      <c r="T12" s="48"/>
      <c r="U12" s="48"/>
      <c r="V12" s="48"/>
      <c r="W12" s="49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7">
      <c r="A13" s="56"/>
      <c r="B13" s="57" t="s">
        <v>233</v>
      </c>
      <c r="C13" s="57"/>
      <c r="D13" s="58"/>
      <c r="E13" s="59"/>
      <c r="F13" s="60"/>
      <c r="G13" s="61"/>
      <c r="H13" s="61"/>
      <c r="I13" s="61"/>
      <c r="J13" s="61"/>
      <c r="K13" s="72"/>
      <c r="L13" s="72"/>
      <c r="M13" s="46"/>
      <c r="N13" s="46"/>
      <c r="O13" s="47"/>
      <c r="P13" s="47"/>
      <c r="Q13" s="46"/>
      <c r="R13" s="46"/>
      <c r="S13" s="46"/>
      <c r="T13" s="48"/>
      <c r="U13" s="48"/>
      <c r="V13" s="48"/>
      <c r="W13" s="49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7">
      <c r="A14" s="20">
        <v>1</v>
      </c>
      <c r="B14" s="26" t="s">
        <v>110</v>
      </c>
      <c r="C14" s="21" t="s">
        <v>231</v>
      </c>
      <c r="D14" s="22" t="s">
        <v>232</v>
      </c>
      <c r="E14" s="23">
        <v>16.32</v>
      </c>
      <c r="F14" s="24" t="s">
        <v>80</v>
      </c>
      <c r="G14" s="25"/>
      <c r="H14" s="25">
        <f t="shared" ref="H14:H20" si="0">ROUND(E14*G14,2)</f>
        <v>0</v>
      </c>
      <c r="I14" s="25"/>
      <c r="J14" s="25">
        <f t="shared" ref="J14:J20" si="1">ROUND(E14*G14,2)</f>
        <v>0</v>
      </c>
      <c r="K14" s="72"/>
      <c r="L14" s="72"/>
      <c r="M14" s="46"/>
      <c r="N14" s="46"/>
      <c r="O14" s="47"/>
      <c r="P14" s="47"/>
      <c r="Q14" s="46"/>
      <c r="R14" s="46"/>
      <c r="S14" s="46"/>
      <c r="T14" s="48"/>
      <c r="U14" s="48"/>
      <c r="V14" s="48"/>
      <c r="W14" s="49"/>
      <c r="X14" s="50"/>
      <c r="Y14" s="50"/>
      <c r="Z14" s="47"/>
      <c r="AA14" s="47"/>
      <c r="AB14" s="47"/>
      <c r="AC14" s="47"/>
      <c r="AD14" s="47"/>
      <c r="AE14" s="47"/>
      <c r="AF14" s="47"/>
      <c r="AG14" s="47"/>
      <c r="AH14" s="47"/>
      <c r="AJ14" s="2" t="s">
        <v>51</v>
      </c>
      <c r="AK14" s="2" t="s">
        <v>52</v>
      </c>
    </row>
    <row r="15" spans="1:37" ht="25.5">
      <c r="A15" s="20">
        <v>2</v>
      </c>
      <c r="B15" s="26" t="s">
        <v>110</v>
      </c>
      <c r="C15" s="21" t="s">
        <v>229</v>
      </c>
      <c r="D15" s="22" t="s">
        <v>230</v>
      </c>
      <c r="E15" s="23">
        <v>284.88</v>
      </c>
      <c r="F15" s="24" t="s">
        <v>80</v>
      </c>
      <c r="G15" s="25"/>
      <c r="H15" s="25">
        <f t="shared" si="0"/>
        <v>0</v>
      </c>
      <c r="I15" s="25"/>
      <c r="J15" s="25">
        <f t="shared" si="1"/>
        <v>0</v>
      </c>
      <c r="K15" s="72"/>
      <c r="L15" s="72"/>
      <c r="M15" s="46"/>
      <c r="N15" s="46"/>
      <c r="O15" s="47"/>
      <c r="P15" s="47"/>
      <c r="Q15" s="46"/>
      <c r="R15" s="46"/>
      <c r="S15" s="46"/>
      <c r="T15" s="48"/>
      <c r="U15" s="48"/>
      <c r="V15" s="48"/>
      <c r="W15" s="49"/>
      <c r="X15" s="50"/>
      <c r="Y15" s="50"/>
      <c r="Z15" s="47"/>
      <c r="AA15" s="47"/>
      <c r="AB15" s="47"/>
      <c r="AC15" s="47"/>
      <c r="AD15" s="47"/>
      <c r="AE15" s="47"/>
      <c r="AF15" s="47"/>
      <c r="AG15" s="47"/>
      <c r="AH15" s="47"/>
      <c r="AJ15" s="2" t="s">
        <v>51</v>
      </c>
      <c r="AK15" s="2" t="s">
        <v>52</v>
      </c>
    </row>
    <row r="16" spans="1:37">
      <c r="A16" s="20">
        <v>3</v>
      </c>
      <c r="B16" s="26" t="s">
        <v>110</v>
      </c>
      <c r="C16" s="21" t="s">
        <v>227</v>
      </c>
      <c r="D16" s="22" t="s">
        <v>228</v>
      </c>
      <c r="E16" s="23">
        <v>28.08</v>
      </c>
      <c r="F16" s="24" t="s">
        <v>80</v>
      </c>
      <c r="G16" s="25"/>
      <c r="H16" s="25">
        <f t="shared" si="0"/>
        <v>0</v>
      </c>
      <c r="I16" s="25"/>
      <c r="J16" s="25">
        <f t="shared" si="1"/>
        <v>0</v>
      </c>
      <c r="K16" s="72"/>
      <c r="L16" s="72"/>
      <c r="M16" s="46"/>
      <c r="N16" s="46"/>
      <c r="O16" s="47"/>
      <c r="P16" s="47"/>
      <c r="Q16" s="46"/>
      <c r="R16" s="46"/>
      <c r="S16" s="46"/>
      <c r="T16" s="48"/>
      <c r="U16" s="48"/>
      <c r="V16" s="48"/>
      <c r="W16" s="49"/>
      <c r="X16" s="50"/>
      <c r="Y16" s="50"/>
      <c r="Z16" s="47"/>
      <c r="AA16" s="47"/>
      <c r="AB16" s="47"/>
      <c r="AC16" s="47"/>
      <c r="AD16" s="47"/>
      <c r="AE16" s="47"/>
      <c r="AF16" s="47"/>
      <c r="AG16" s="47"/>
      <c r="AH16" s="47"/>
      <c r="AJ16" s="2" t="s">
        <v>51</v>
      </c>
      <c r="AK16" s="2" t="s">
        <v>52</v>
      </c>
    </row>
    <row r="17" spans="1:37" ht="25.5">
      <c r="A17" s="20">
        <v>4</v>
      </c>
      <c r="B17" s="26" t="s">
        <v>110</v>
      </c>
      <c r="C17" s="21" t="s">
        <v>225</v>
      </c>
      <c r="D17" s="22" t="s">
        <v>226</v>
      </c>
      <c r="E17" s="23">
        <v>312.95999999999998</v>
      </c>
      <c r="F17" s="24" t="s">
        <v>80</v>
      </c>
      <c r="G17" s="25"/>
      <c r="H17" s="25">
        <f t="shared" si="0"/>
        <v>0</v>
      </c>
      <c r="I17" s="25"/>
      <c r="J17" s="25">
        <f t="shared" si="1"/>
        <v>0</v>
      </c>
      <c r="K17" s="72"/>
      <c r="L17" s="72"/>
      <c r="M17" s="46"/>
      <c r="N17" s="46"/>
      <c r="O17" s="47"/>
      <c r="P17" s="47"/>
      <c r="Q17" s="46"/>
      <c r="R17" s="46"/>
      <c r="S17" s="46"/>
      <c r="T17" s="48"/>
      <c r="U17" s="48"/>
      <c r="V17" s="48"/>
      <c r="W17" s="49"/>
      <c r="X17" s="50"/>
      <c r="Y17" s="50"/>
      <c r="Z17" s="47"/>
      <c r="AA17" s="47"/>
      <c r="AB17" s="47"/>
      <c r="AC17" s="47"/>
      <c r="AD17" s="47"/>
      <c r="AE17" s="47"/>
      <c r="AF17" s="47"/>
      <c r="AG17" s="47"/>
      <c r="AH17" s="47"/>
      <c r="AJ17" s="2" t="s">
        <v>51</v>
      </c>
      <c r="AK17" s="2" t="s">
        <v>52</v>
      </c>
    </row>
    <row r="18" spans="1:37" ht="25.5">
      <c r="A18" s="20">
        <v>5</v>
      </c>
      <c r="B18" s="26" t="s">
        <v>224</v>
      </c>
      <c r="C18" s="21" t="s">
        <v>222</v>
      </c>
      <c r="D18" s="22" t="s">
        <v>223</v>
      </c>
      <c r="E18" s="23">
        <v>312.95999999999998</v>
      </c>
      <c r="F18" s="24" t="s">
        <v>80</v>
      </c>
      <c r="G18" s="25"/>
      <c r="H18" s="25">
        <f t="shared" si="0"/>
        <v>0</v>
      </c>
      <c r="I18" s="25"/>
      <c r="J18" s="25">
        <f t="shared" si="1"/>
        <v>0</v>
      </c>
      <c r="K18" s="72"/>
      <c r="L18" s="72"/>
      <c r="M18" s="46"/>
      <c r="N18" s="46"/>
      <c r="O18" s="47"/>
      <c r="P18" s="47"/>
      <c r="Q18" s="46"/>
      <c r="R18" s="46"/>
      <c r="S18" s="46"/>
      <c r="T18" s="48"/>
      <c r="U18" s="48"/>
      <c r="V18" s="48"/>
      <c r="W18" s="49"/>
      <c r="X18" s="50"/>
      <c r="Y18" s="50"/>
      <c r="Z18" s="47"/>
      <c r="AA18" s="47"/>
      <c r="AB18" s="47"/>
      <c r="AC18" s="47"/>
      <c r="AD18" s="47"/>
      <c r="AE18" s="47"/>
      <c r="AF18" s="47"/>
      <c r="AG18" s="47"/>
      <c r="AH18" s="47"/>
      <c r="AJ18" s="2" t="s">
        <v>51</v>
      </c>
      <c r="AK18" s="2" t="s">
        <v>52</v>
      </c>
    </row>
    <row r="19" spans="1:37" ht="25.5">
      <c r="A19" s="20">
        <v>6</v>
      </c>
      <c r="B19" s="26" t="s">
        <v>110</v>
      </c>
      <c r="C19" s="21" t="s">
        <v>220</v>
      </c>
      <c r="D19" s="22" t="s">
        <v>221</v>
      </c>
      <c r="E19" s="23">
        <v>284.88</v>
      </c>
      <c r="F19" s="24" t="s">
        <v>80</v>
      </c>
      <c r="G19" s="25"/>
      <c r="H19" s="25">
        <f t="shared" si="0"/>
        <v>0</v>
      </c>
      <c r="I19" s="25"/>
      <c r="J19" s="25">
        <f t="shared" si="1"/>
        <v>0</v>
      </c>
      <c r="K19" s="72"/>
      <c r="L19" s="72"/>
      <c r="M19" s="46"/>
      <c r="N19" s="46"/>
      <c r="O19" s="47"/>
      <c r="P19" s="47"/>
      <c r="Q19" s="46"/>
      <c r="R19" s="46"/>
      <c r="S19" s="46"/>
      <c r="T19" s="48"/>
      <c r="U19" s="48"/>
      <c r="V19" s="48"/>
      <c r="W19" s="49"/>
      <c r="X19" s="50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J19" s="2" t="s">
        <v>51</v>
      </c>
      <c r="AK19" s="2" t="s">
        <v>52</v>
      </c>
    </row>
    <row r="20" spans="1:37" ht="38.25">
      <c r="A20" s="20">
        <v>7</v>
      </c>
      <c r="B20" s="26" t="s">
        <v>110</v>
      </c>
      <c r="C20" s="21" t="s">
        <v>218</v>
      </c>
      <c r="D20" s="22" t="s">
        <v>219</v>
      </c>
      <c r="E20" s="23">
        <v>28.08</v>
      </c>
      <c r="F20" s="24" t="s">
        <v>80</v>
      </c>
      <c r="G20" s="25"/>
      <c r="H20" s="25">
        <f t="shared" si="0"/>
        <v>0</v>
      </c>
      <c r="I20" s="25"/>
      <c r="J20" s="25">
        <f t="shared" si="1"/>
        <v>0</v>
      </c>
      <c r="K20" s="72"/>
      <c r="L20" s="72"/>
      <c r="M20" s="46"/>
      <c r="N20" s="46"/>
      <c r="O20" s="47"/>
      <c r="P20" s="47"/>
      <c r="Q20" s="46"/>
      <c r="R20" s="46"/>
      <c r="S20" s="46"/>
      <c r="T20" s="48"/>
      <c r="U20" s="48"/>
      <c r="V20" s="48"/>
      <c r="W20" s="49"/>
      <c r="X20" s="50"/>
      <c r="Y20" s="50"/>
      <c r="Z20" s="47"/>
      <c r="AA20" s="47"/>
      <c r="AB20" s="47"/>
      <c r="AC20" s="47"/>
      <c r="AD20" s="47"/>
      <c r="AE20" s="47"/>
      <c r="AF20" s="47"/>
      <c r="AG20" s="47"/>
      <c r="AH20" s="47"/>
      <c r="AJ20" s="2" t="s">
        <v>51</v>
      </c>
      <c r="AK20" s="2" t="s">
        <v>52</v>
      </c>
    </row>
    <row r="21" spans="1:37">
      <c r="A21" s="62"/>
      <c r="B21" s="63"/>
      <c r="C21" s="64"/>
      <c r="D21" s="65" t="s">
        <v>217</v>
      </c>
      <c r="E21" s="66">
        <f>J21</f>
        <v>0</v>
      </c>
      <c r="F21" s="67"/>
      <c r="G21" s="68"/>
      <c r="H21" s="66">
        <f>SUM(H12:H20)</f>
        <v>0</v>
      </c>
      <c r="I21" s="66">
        <f>SUM(I12:I20)</f>
        <v>0</v>
      </c>
      <c r="J21" s="66">
        <f>SUM(J12:J20)</f>
        <v>0</v>
      </c>
      <c r="K21" s="72"/>
      <c r="L21" s="74"/>
      <c r="M21" s="46"/>
      <c r="N21" s="51"/>
      <c r="O21" s="47"/>
      <c r="P21" s="47"/>
      <c r="Q21" s="46"/>
      <c r="R21" s="46"/>
      <c r="S21" s="46"/>
      <c r="T21" s="48"/>
      <c r="U21" s="48"/>
      <c r="V21" s="48"/>
      <c r="W21" s="49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7">
      <c r="A22" s="52"/>
      <c r="B22" s="69"/>
      <c r="C22" s="50"/>
      <c r="D22" s="54"/>
      <c r="E22" s="46"/>
      <c r="F22" s="47"/>
      <c r="G22" s="55"/>
      <c r="H22" s="55"/>
      <c r="I22" s="55"/>
      <c r="J22" s="55"/>
      <c r="K22" s="72"/>
      <c r="L22" s="72"/>
      <c r="M22" s="46"/>
      <c r="N22" s="46"/>
      <c r="O22" s="47"/>
      <c r="P22" s="47"/>
      <c r="Q22" s="46"/>
      <c r="R22" s="46"/>
      <c r="S22" s="46"/>
      <c r="T22" s="48"/>
      <c r="U22" s="48"/>
      <c r="V22" s="48"/>
      <c r="W22" s="49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7">
      <c r="A23" s="56"/>
      <c r="B23" s="57" t="s">
        <v>46</v>
      </c>
      <c r="C23" s="57"/>
      <c r="D23" s="58"/>
      <c r="E23" s="59"/>
      <c r="F23" s="60"/>
      <c r="G23" s="61"/>
      <c r="H23" s="61"/>
      <c r="I23" s="61"/>
      <c r="J23" s="61"/>
      <c r="K23" s="72"/>
      <c r="L23" s="72"/>
      <c r="M23" s="46"/>
      <c r="N23" s="46"/>
      <c r="O23" s="47"/>
      <c r="P23" s="47"/>
      <c r="Q23" s="46"/>
      <c r="R23" s="46"/>
      <c r="S23" s="46"/>
      <c r="T23" s="48"/>
      <c r="U23" s="48"/>
      <c r="V23" s="48"/>
      <c r="W23" s="49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7">
      <c r="A24" s="20">
        <v>8</v>
      </c>
      <c r="B24" s="26" t="s">
        <v>103</v>
      </c>
      <c r="C24" s="21" t="s">
        <v>216</v>
      </c>
      <c r="D24" s="22" t="s">
        <v>105</v>
      </c>
      <c r="E24" s="23">
        <v>312.95999999999998</v>
      </c>
      <c r="F24" s="24" t="s">
        <v>80</v>
      </c>
      <c r="G24" s="25"/>
      <c r="H24" s="25">
        <f t="shared" ref="H24:H31" si="2">ROUND(E24*G24,2)</f>
        <v>0</v>
      </c>
      <c r="I24" s="25"/>
      <c r="J24" s="25">
        <f t="shared" ref="J24:J31" si="3">ROUND(E24*G24,2)</f>
        <v>0</v>
      </c>
      <c r="K24" s="72"/>
      <c r="L24" s="72"/>
      <c r="M24" s="46"/>
      <c r="N24" s="46"/>
      <c r="O24" s="47"/>
      <c r="P24" s="47"/>
      <c r="Q24" s="46"/>
      <c r="R24" s="46"/>
      <c r="S24" s="46"/>
      <c r="T24" s="48"/>
      <c r="U24" s="48"/>
      <c r="V24" s="48"/>
      <c r="W24" s="49"/>
      <c r="X24" s="50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J24" s="2" t="s">
        <v>51</v>
      </c>
      <c r="AK24" s="2" t="s">
        <v>52</v>
      </c>
    </row>
    <row r="25" spans="1:37">
      <c r="A25" s="20">
        <v>9</v>
      </c>
      <c r="B25" s="26" t="s">
        <v>103</v>
      </c>
      <c r="C25" s="21" t="s">
        <v>214</v>
      </c>
      <c r="D25" s="22" t="s">
        <v>215</v>
      </c>
      <c r="E25" s="23">
        <v>312.95999999999998</v>
      </c>
      <c r="F25" s="24" t="s">
        <v>80</v>
      </c>
      <c r="G25" s="25"/>
      <c r="H25" s="25">
        <f t="shared" si="2"/>
        <v>0</v>
      </c>
      <c r="I25" s="25"/>
      <c r="J25" s="25">
        <f t="shared" si="3"/>
        <v>0</v>
      </c>
      <c r="K25" s="72"/>
      <c r="L25" s="72"/>
      <c r="M25" s="46"/>
      <c r="N25" s="46"/>
      <c r="O25" s="47"/>
      <c r="P25" s="47"/>
      <c r="Q25" s="46"/>
      <c r="R25" s="46"/>
      <c r="S25" s="46"/>
      <c r="T25" s="48"/>
      <c r="U25" s="48"/>
      <c r="V25" s="48"/>
      <c r="W25" s="49"/>
      <c r="X25" s="50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J25" s="2" t="s">
        <v>51</v>
      </c>
      <c r="AK25" s="2" t="s">
        <v>52</v>
      </c>
    </row>
    <row r="26" spans="1:37" ht="25.5">
      <c r="A26" s="20">
        <v>10</v>
      </c>
      <c r="B26" s="26" t="s">
        <v>103</v>
      </c>
      <c r="C26" s="21" t="s">
        <v>212</v>
      </c>
      <c r="D26" s="22" t="s">
        <v>213</v>
      </c>
      <c r="E26" s="23">
        <v>312.95999999999998</v>
      </c>
      <c r="F26" s="24" t="s">
        <v>80</v>
      </c>
      <c r="G26" s="25"/>
      <c r="H26" s="25">
        <f t="shared" si="2"/>
        <v>0</v>
      </c>
      <c r="I26" s="25"/>
      <c r="J26" s="25">
        <f t="shared" si="3"/>
        <v>0</v>
      </c>
      <c r="K26" s="72"/>
      <c r="L26" s="72"/>
      <c r="M26" s="46"/>
      <c r="N26" s="46"/>
      <c r="O26" s="47"/>
      <c r="P26" s="47"/>
      <c r="Q26" s="46"/>
      <c r="R26" s="46"/>
      <c r="S26" s="46"/>
      <c r="T26" s="48"/>
      <c r="U26" s="48"/>
      <c r="V26" s="48"/>
      <c r="W26" s="49"/>
      <c r="X26" s="50"/>
      <c r="Y26" s="50"/>
      <c r="Z26" s="47"/>
      <c r="AA26" s="47"/>
      <c r="AB26" s="47"/>
      <c r="AC26" s="47"/>
      <c r="AD26" s="47"/>
      <c r="AE26" s="47"/>
      <c r="AF26" s="47"/>
      <c r="AG26" s="47"/>
      <c r="AH26" s="47"/>
      <c r="AJ26" s="2" t="s">
        <v>51</v>
      </c>
      <c r="AK26" s="2" t="s">
        <v>52</v>
      </c>
    </row>
    <row r="27" spans="1:37">
      <c r="A27" s="20">
        <v>11</v>
      </c>
      <c r="B27" s="26" t="s">
        <v>110</v>
      </c>
      <c r="C27" s="21" t="s">
        <v>210</v>
      </c>
      <c r="D27" s="22" t="s">
        <v>211</v>
      </c>
      <c r="E27" s="23">
        <v>48</v>
      </c>
      <c r="F27" s="24" t="s">
        <v>97</v>
      </c>
      <c r="G27" s="25"/>
      <c r="H27" s="25">
        <f t="shared" si="2"/>
        <v>0</v>
      </c>
      <c r="I27" s="25"/>
      <c r="J27" s="25">
        <f t="shared" si="3"/>
        <v>0</v>
      </c>
      <c r="K27" s="72"/>
      <c r="L27" s="72"/>
      <c r="M27" s="46"/>
      <c r="N27" s="46"/>
      <c r="O27" s="47"/>
      <c r="P27" s="47"/>
      <c r="Q27" s="46"/>
      <c r="R27" s="46"/>
      <c r="S27" s="46"/>
      <c r="T27" s="48"/>
      <c r="U27" s="48"/>
      <c r="V27" s="48"/>
      <c r="W27" s="49"/>
      <c r="X27" s="50"/>
      <c r="Y27" s="50"/>
      <c r="Z27" s="47"/>
      <c r="AA27" s="47"/>
      <c r="AB27" s="47"/>
      <c r="AC27" s="47"/>
      <c r="AD27" s="47"/>
      <c r="AE27" s="47"/>
      <c r="AF27" s="47"/>
      <c r="AG27" s="47"/>
      <c r="AH27" s="47"/>
      <c r="AJ27" s="2" t="s">
        <v>51</v>
      </c>
      <c r="AK27" s="2" t="s">
        <v>52</v>
      </c>
    </row>
    <row r="28" spans="1:37">
      <c r="A28" s="20">
        <v>12</v>
      </c>
      <c r="B28" s="26" t="s">
        <v>110</v>
      </c>
      <c r="C28" s="21" t="s">
        <v>208</v>
      </c>
      <c r="D28" s="22" t="s">
        <v>209</v>
      </c>
      <c r="E28" s="23">
        <v>13.2</v>
      </c>
      <c r="F28" s="24" t="s">
        <v>97</v>
      </c>
      <c r="G28" s="25"/>
      <c r="H28" s="25">
        <f t="shared" si="2"/>
        <v>0</v>
      </c>
      <c r="I28" s="25"/>
      <c r="J28" s="25">
        <f t="shared" si="3"/>
        <v>0</v>
      </c>
      <c r="K28" s="72"/>
      <c r="L28" s="72"/>
      <c r="M28" s="46"/>
      <c r="N28" s="46"/>
      <c r="O28" s="47"/>
      <c r="P28" s="47"/>
      <c r="Q28" s="46"/>
      <c r="R28" s="46"/>
      <c r="S28" s="46"/>
      <c r="T28" s="48"/>
      <c r="U28" s="48"/>
      <c r="V28" s="48"/>
      <c r="W28" s="49"/>
      <c r="X28" s="50"/>
      <c r="Y28" s="50"/>
      <c r="Z28" s="47"/>
      <c r="AA28" s="47"/>
      <c r="AB28" s="47"/>
      <c r="AC28" s="47"/>
      <c r="AD28" s="47"/>
      <c r="AE28" s="47"/>
      <c r="AF28" s="47"/>
      <c r="AG28" s="47"/>
      <c r="AH28" s="47"/>
      <c r="AJ28" s="2" t="s">
        <v>51</v>
      </c>
      <c r="AK28" s="2" t="s">
        <v>52</v>
      </c>
    </row>
    <row r="29" spans="1:37">
      <c r="A29" s="20">
        <v>13</v>
      </c>
      <c r="B29" s="26" t="s">
        <v>110</v>
      </c>
      <c r="C29" s="21" t="s">
        <v>206</v>
      </c>
      <c r="D29" s="22" t="s">
        <v>207</v>
      </c>
      <c r="E29" s="23">
        <v>67.760000000000005</v>
      </c>
      <c r="F29" s="24" t="s">
        <v>97</v>
      </c>
      <c r="G29" s="25"/>
      <c r="H29" s="25">
        <f t="shared" si="2"/>
        <v>0</v>
      </c>
      <c r="I29" s="25"/>
      <c r="J29" s="25">
        <f t="shared" si="3"/>
        <v>0</v>
      </c>
      <c r="K29" s="72"/>
      <c r="L29" s="72"/>
      <c r="M29" s="46"/>
      <c r="N29" s="46"/>
      <c r="O29" s="47"/>
      <c r="P29" s="47"/>
      <c r="Q29" s="46"/>
      <c r="R29" s="46"/>
      <c r="S29" s="46"/>
      <c r="T29" s="48"/>
      <c r="U29" s="48"/>
      <c r="V29" s="48"/>
      <c r="W29" s="49"/>
      <c r="X29" s="50"/>
      <c r="Y29" s="50"/>
      <c r="Z29" s="47"/>
      <c r="AA29" s="47"/>
      <c r="AB29" s="47"/>
      <c r="AC29" s="47"/>
      <c r="AD29" s="47"/>
      <c r="AE29" s="47"/>
      <c r="AF29" s="47"/>
      <c r="AG29" s="47"/>
      <c r="AH29" s="47"/>
      <c r="AJ29" s="2" t="s">
        <v>51</v>
      </c>
      <c r="AK29" s="2" t="s">
        <v>52</v>
      </c>
    </row>
    <row r="30" spans="1:37">
      <c r="A30" s="20">
        <v>14</v>
      </c>
      <c r="B30" s="26" t="s">
        <v>47</v>
      </c>
      <c r="C30" s="21" t="s">
        <v>204</v>
      </c>
      <c r="D30" s="22" t="s">
        <v>205</v>
      </c>
      <c r="E30" s="23">
        <v>6</v>
      </c>
      <c r="F30" s="24" t="s">
        <v>100</v>
      </c>
      <c r="G30" s="25"/>
      <c r="H30" s="25">
        <f t="shared" si="2"/>
        <v>0</v>
      </c>
      <c r="I30" s="25"/>
      <c r="J30" s="25">
        <f t="shared" si="3"/>
        <v>0</v>
      </c>
      <c r="K30" s="72"/>
      <c r="L30" s="72"/>
      <c r="M30" s="46"/>
      <c r="N30" s="46"/>
      <c r="O30" s="47"/>
      <c r="P30" s="47"/>
      <c r="Q30" s="46"/>
      <c r="R30" s="46"/>
      <c r="S30" s="46"/>
      <c r="T30" s="48"/>
      <c r="U30" s="48"/>
      <c r="V30" s="48"/>
      <c r="W30" s="49"/>
      <c r="X30" s="50"/>
      <c r="Y30" s="50"/>
      <c r="Z30" s="47"/>
      <c r="AA30" s="47"/>
      <c r="AB30" s="47"/>
      <c r="AC30" s="47"/>
      <c r="AD30" s="47"/>
      <c r="AE30" s="47"/>
      <c r="AF30" s="47"/>
      <c r="AG30" s="47"/>
      <c r="AH30" s="47"/>
      <c r="AJ30" s="2" t="s">
        <v>51</v>
      </c>
      <c r="AK30" s="2" t="s">
        <v>52</v>
      </c>
    </row>
    <row r="31" spans="1:37">
      <c r="A31" s="20">
        <v>15</v>
      </c>
      <c r="B31" s="26" t="s">
        <v>110</v>
      </c>
      <c r="C31" s="21" t="s">
        <v>202</v>
      </c>
      <c r="D31" s="22" t="s">
        <v>203</v>
      </c>
      <c r="E31" s="23">
        <v>4.9720000000000004</v>
      </c>
      <c r="F31" s="24" t="s">
        <v>50</v>
      </c>
      <c r="G31" s="25"/>
      <c r="H31" s="25">
        <f t="shared" si="2"/>
        <v>0</v>
      </c>
      <c r="I31" s="25"/>
      <c r="J31" s="25">
        <f t="shared" si="3"/>
        <v>0</v>
      </c>
      <c r="K31" s="72"/>
      <c r="L31" s="72"/>
      <c r="M31" s="46"/>
      <c r="N31" s="46"/>
      <c r="O31" s="47"/>
      <c r="P31" s="47"/>
      <c r="Q31" s="46"/>
      <c r="R31" s="46"/>
      <c r="S31" s="46"/>
      <c r="T31" s="48"/>
      <c r="U31" s="48"/>
      <c r="V31" s="48"/>
      <c r="W31" s="49"/>
      <c r="X31" s="50"/>
      <c r="Y31" s="50"/>
      <c r="Z31" s="47"/>
      <c r="AA31" s="47"/>
      <c r="AB31" s="47"/>
      <c r="AC31" s="47"/>
      <c r="AD31" s="47"/>
      <c r="AE31" s="47"/>
      <c r="AF31" s="47"/>
      <c r="AG31" s="47"/>
      <c r="AH31" s="47"/>
      <c r="AJ31" s="2" t="s">
        <v>51</v>
      </c>
      <c r="AK31" s="2" t="s">
        <v>52</v>
      </c>
    </row>
    <row r="32" spans="1:37">
      <c r="A32" s="62"/>
      <c r="B32" s="63"/>
      <c r="C32" s="64"/>
      <c r="D32" s="65" t="s">
        <v>69</v>
      </c>
      <c r="E32" s="66">
        <f>J32</f>
        <v>0</v>
      </c>
      <c r="F32" s="67"/>
      <c r="G32" s="68"/>
      <c r="H32" s="66">
        <f>SUM(H23:H31)</f>
        <v>0</v>
      </c>
      <c r="I32" s="66">
        <f>SUM(I23:I31)</f>
        <v>0</v>
      </c>
      <c r="J32" s="66">
        <f>SUM(J23:J31)</f>
        <v>0</v>
      </c>
      <c r="K32" s="72"/>
      <c r="L32" s="74"/>
      <c r="M32" s="46"/>
      <c r="N32" s="51"/>
      <c r="O32" s="47"/>
      <c r="P32" s="47"/>
      <c r="Q32" s="46"/>
      <c r="R32" s="46"/>
      <c r="S32" s="46"/>
      <c r="T32" s="48"/>
      <c r="U32" s="48"/>
      <c r="V32" s="48"/>
      <c r="W32" s="49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7">
      <c r="A33" s="52"/>
      <c r="B33" s="69"/>
      <c r="C33" s="50"/>
      <c r="D33" s="54"/>
      <c r="E33" s="46"/>
      <c r="F33" s="47"/>
      <c r="G33" s="55"/>
      <c r="H33" s="55"/>
      <c r="I33" s="55"/>
      <c r="J33" s="55"/>
      <c r="K33" s="72"/>
      <c r="L33" s="72"/>
      <c r="M33" s="46"/>
      <c r="N33" s="46"/>
      <c r="O33" s="47"/>
      <c r="P33" s="47"/>
      <c r="Q33" s="46"/>
      <c r="R33" s="46"/>
      <c r="S33" s="46"/>
      <c r="T33" s="48"/>
      <c r="U33" s="48"/>
      <c r="V33" s="48"/>
      <c r="W33" s="49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7">
      <c r="A34" s="52"/>
      <c r="B34" s="69"/>
      <c r="C34" s="50"/>
      <c r="D34" s="75" t="s">
        <v>70</v>
      </c>
      <c r="E34" s="51">
        <f>J34</f>
        <v>0</v>
      </c>
      <c r="F34" s="47"/>
      <c r="G34" s="55"/>
      <c r="H34" s="76">
        <f>+H21+H32</f>
        <v>0</v>
      </c>
      <c r="I34" s="76">
        <f>+I21+I32</f>
        <v>0</v>
      </c>
      <c r="J34" s="76">
        <f>+J21+J32</f>
        <v>0</v>
      </c>
      <c r="K34" s="72"/>
      <c r="L34" s="74"/>
      <c r="M34" s="46"/>
      <c r="N34" s="51"/>
      <c r="O34" s="47"/>
      <c r="P34" s="47"/>
      <c r="Q34" s="46"/>
      <c r="R34" s="46"/>
      <c r="S34" s="46"/>
      <c r="T34" s="48"/>
      <c r="U34" s="48"/>
      <c r="V34" s="48"/>
      <c r="W34" s="49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7">
      <c r="A35" s="52"/>
      <c r="B35" s="69"/>
      <c r="C35" s="50"/>
      <c r="D35" s="54"/>
      <c r="E35" s="46"/>
      <c r="F35" s="47"/>
      <c r="G35" s="55"/>
      <c r="H35" s="55"/>
      <c r="I35" s="55"/>
      <c r="J35" s="55"/>
      <c r="K35" s="72"/>
      <c r="L35" s="72"/>
      <c r="M35" s="46"/>
      <c r="N35" s="46"/>
      <c r="O35" s="47"/>
      <c r="P35" s="47"/>
      <c r="Q35" s="46"/>
      <c r="R35" s="46"/>
      <c r="S35" s="46"/>
      <c r="T35" s="48"/>
      <c r="U35" s="48"/>
      <c r="V35" s="48"/>
      <c r="W35" s="49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7">
      <c r="A36" s="52"/>
      <c r="B36" s="53" t="s">
        <v>115</v>
      </c>
      <c r="C36" s="50"/>
      <c r="D36" s="54"/>
      <c r="E36" s="46"/>
      <c r="F36" s="47"/>
      <c r="G36" s="55"/>
      <c r="H36" s="55"/>
      <c r="I36" s="55"/>
      <c r="J36" s="55"/>
      <c r="K36" s="72"/>
      <c r="L36" s="72"/>
      <c r="M36" s="46"/>
      <c r="N36" s="46"/>
      <c r="O36" s="47"/>
      <c r="P36" s="47"/>
      <c r="Q36" s="46"/>
      <c r="R36" s="46"/>
      <c r="S36" s="46"/>
      <c r="T36" s="48"/>
      <c r="U36" s="48"/>
      <c r="V36" s="48"/>
      <c r="W36" s="49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7">
      <c r="A37" s="56"/>
      <c r="B37" s="57" t="s">
        <v>201</v>
      </c>
      <c r="C37" s="57"/>
      <c r="D37" s="58"/>
      <c r="E37" s="59"/>
      <c r="F37" s="60"/>
      <c r="G37" s="61"/>
      <c r="H37" s="61"/>
      <c r="I37" s="61"/>
      <c r="J37" s="61"/>
      <c r="K37" s="72"/>
      <c r="L37" s="72"/>
      <c r="M37" s="46"/>
      <c r="N37" s="46"/>
      <c r="O37" s="47"/>
      <c r="P37" s="47"/>
      <c r="Q37" s="46"/>
      <c r="R37" s="46"/>
      <c r="S37" s="46"/>
      <c r="T37" s="48"/>
      <c r="U37" s="48"/>
      <c r="V37" s="48"/>
      <c r="W37" s="4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7">
      <c r="A38" s="20">
        <v>16</v>
      </c>
      <c r="B38" s="26" t="s">
        <v>198</v>
      </c>
      <c r="C38" s="21" t="s">
        <v>199</v>
      </c>
      <c r="D38" s="22" t="s">
        <v>200</v>
      </c>
      <c r="E38" s="23">
        <v>1</v>
      </c>
      <c r="F38" s="24" t="s">
        <v>64</v>
      </c>
      <c r="G38" s="25"/>
      <c r="H38" s="25">
        <f>ROUND(E38*G38,2)</f>
        <v>0</v>
      </c>
      <c r="I38" s="25"/>
      <c r="J38" s="25">
        <f>ROUND(E38*G38,2)</f>
        <v>0</v>
      </c>
      <c r="K38" s="72"/>
      <c r="L38" s="72"/>
      <c r="M38" s="46"/>
      <c r="N38" s="46"/>
      <c r="O38" s="47"/>
      <c r="P38" s="47"/>
      <c r="Q38" s="46"/>
      <c r="R38" s="46"/>
      <c r="S38" s="46"/>
      <c r="T38" s="48"/>
      <c r="U38" s="48"/>
      <c r="V38" s="48"/>
      <c r="W38" s="49"/>
      <c r="X38" s="50"/>
      <c r="Y38" s="50"/>
      <c r="Z38" s="47"/>
      <c r="AA38" s="47"/>
      <c r="AB38" s="47"/>
      <c r="AC38" s="47"/>
      <c r="AD38" s="47"/>
      <c r="AE38" s="47"/>
      <c r="AF38" s="47"/>
      <c r="AG38" s="47"/>
      <c r="AH38" s="47"/>
      <c r="AJ38" s="2" t="s">
        <v>120</v>
      </c>
      <c r="AK38" s="2" t="s">
        <v>52</v>
      </c>
    </row>
    <row r="39" spans="1:37" ht="25.5">
      <c r="A39" s="20">
        <v>17</v>
      </c>
      <c r="B39" s="26" t="s">
        <v>198</v>
      </c>
      <c r="C39" s="21" t="s">
        <v>196</v>
      </c>
      <c r="D39" s="22" t="s">
        <v>197</v>
      </c>
      <c r="E39" s="23"/>
      <c r="F39" s="24" t="s">
        <v>42</v>
      </c>
      <c r="G39" s="25"/>
      <c r="H39" s="25">
        <f>ROUND(E39*G39,2)</f>
        <v>0</v>
      </c>
      <c r="I39" s="25"/>
      <c r="J39" s="25">
        <f>ROUND(E39*G39,2)</f>
        <v>0</v>
      </c>
      <c r="K39" s="72"/>
      <c r="L39" s="72"/>
      <c r="M39" s="46"/>
      <c r="N39" s="46"/>
      <c r="O39" s="47"/>
      <c r="P39" s="47"/>
      <c r="Q39" s="46"/>
      <c r="R39" s="46"/>
      <c r="S39" s="46"/>
      <c r="T39" s="48"/>
      <c r="U39" s="48"/>
      <c r="V39" s="48"/>
      <c r="W39" s="49"/>
      <c r="X39" s="50"/>
      <c r="Y39" s="50"/>
      <c r="Z39" s="47"/>
      <c r="AA39" s="47"/>
      <c r="AB39" s="47"/>
      <c r="AC39" s="47"/>
      <c r="AD39" s="47"/>
      <c r="AE39" s="47"/>
      <c r="AF39" s="47"/>
      <c r="AG39" s="47"/>
      <c r="AH39" s="47"/>
      <c r="AJ39" s="2" t="s">
        <v>120</v>
      </c>
      <c r="AK39" s="2" t="s">
        <v>52</v>
      </c>
    </row>
    <row r="40" spans="1:37">
      <c r="A40" s="62"/>
      <c r="B40" s="63"/>
      <c r="C40" s="64"/>
      <c r="D40" s="65" t="s">
        <v>195</v>
      </c>
      <c r="E40" s="66">
        <f>J40</f>
        <v>0</v>
      </c>
      <c r="F40" s="67"/>
      <c r="G40" s="68"/>
      <c r="H40" s="66">
        <f>SUM(H36:H39)</f>
        <v>0</v>
      </c>
      <c r="I40" s="66">
        <f>SUM(I36:I39)</f>
        <v>0</v>
      </c>
      <c r="J40" s="66">
        <f>SUM(J36:J39)</f>
        <v>0</v>
      </c>
      <c r="K40" s="72"/>
      <c r="L40" s="74"/>
      <c r="M40" s="46"/>
      <c r="N40" s="51"/>
      <c r="O40" s="47"/>
      <c r="P40" s="47"/>
      <c r="Q40" s="46"/>
      <c r="R40" s="46"/>
      <c r="S40" s="46"/>
      <c r="T40" s="48"/>
      <c r="U40" s="48"/>
      <c r="V40" s="48"/>
      <c r="W40" s="49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7">
      <c r="A41" s="52"/>
      <c r="B41" s="69"/>
      <c r="C41" s="50"/>
      <c r="D41" s="54"/>
      <c r="E41" s="46"/>
      <c r="F41" s="47"/>
      <c r="G41" s="55"/>
      <c r="H41" s="55"/>
      <c r="I41" s="55"/>
      <c r="J41" s="55"/>
      <c r="K41" s="72"/>
      <c r="L41" s="72"/>
      <c r="M41" s="46"/>
      <c r="N41" s="46"/>
      <c r="O41" s="47"/>
      <c r="P41" s="47"/>
      <c r="Q41" s="46"/>
      <c r="R41" s="46"/>
      <c r="S41" s="46"/>
      <c r="T41" s="48"/>
      <c r="U41" s="48"/>
      <c r="V41" s="48"/>
      <c r="W41" s="4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7">
      <c r="A42" s="56"/>
      <c r="B42" s="57" t="s">
        <v>194</v>
      </c>
      <c r="C42" s="57"/>
      <c r="D42" s="58"/>
      <c r="E42" s="59"/>
      <c r="F42" s="60"/>
      <c r="G42" s="61"/>
      <c r="H42" s="61"/>
      <c r="I42" s="61"/>
      <c r="J42" s="61"/>
      <c r="K42" s="72"/>
      <c r="L42" s="72"/>
      <c r="M42" s="46"/>
      <c r="N42" s="46"/>
      <c r="O42" s="47"/>
      <c r="P42" s="47"/>
      <c r="Q42" s="46"/>
      <c r="R42" s="46"/>
      <c r="S42" s="46"/>
      <c r="T42" s="48"/>
      <c r="U42" s="48"/>
      <c r="V42" s="48"/>
      <c r="W42" s="49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7">
      <c r="A43" s="20">
        <v>18</v>
      </c>
      <c r="B43" s="26" t="s">
        <v>191</v>
      </c>
      <c r="C43" s="21" t="s">
        <v>192</v>
      </c>
      <c r="D43" s="22" t="s">
        <v>193</v>
      </c>
      <c r="E43" s="23">
        <v>8</v>
      </c>
      <c r="F43" s="24" t="s">
        <v>97</v>
      </c>
      <c r="G43" s="25"/>
      <c r="H43" s="25">
        <f>ROUND(E43*G43,2)</f>
        <v>0</v>
      </c>
      <c r="I43" s="25"/>
      <c r="J43" s="25">
        <f>ROUND(E43*G43,2)</f>
        <v>0</v>
      </c>
      <c r="K43" s="72"/>
      <c r="L43" s="72"/>
      <c r="M43" s="46"/>
      <c r="N43" s="46"/>
      <c r="O43" s="47"/>
      <c r="P43" s="47"/>
      <c r="Q43" s="46"/>
      <c r="R43" s="46"/>
      <c r="S43" s="46"/>
      <c r="T43" s="48"/>
      <c r="U43" s="48"/>
      <c r="V43" s="48"/>
      <c r="W43" s="49"/>
      <c r="X43" s="50"/>
      <c r="Y43" s="50"/>
      <c r="Z43" s="47"/>
      <c r="AA43" s="47"/>
      <c r="AB43" s="47"/>
      <c r="AC43" s="47"/>
      <c r="AD43" s="47"/>
      <c r="AE43" s="47"/>
      <c r="AF43" s="47"/>
      <c r="AG43" s="47"/>
      <c r="AH43" s="47"/>
      <c r="AJ43" s="2" t="s">
        <v>120</v>
      </c>
      <c r="AK43" s="2" t="s">
        <v>52</v>
      </c>
    </row>
    <row r="44" spans="1:37" ht="25.5">
      <c r="A44" s="20">
        <v>19</v>
      </c>
      <c r="B44" s="26" t="s">
        <v>191</v>
      </c>
      <c r="C44" s="21" t="s">
        <v>189</v>
      </c>
      <c r="D44" s="22" t="s">
        <v>190</v>
      </c>
      <c r="E44" s="23"/>
      <c r="F44" s="24" t="s">
        <v>42</v>
      </c>
      <c r="G44" s="25"/>
      <c r="H44" s="25">
        <f>ROUND(E44*G44,2)</f>
        <v>0</v>
      </c>
      <c r="I44" s="25"/>
      <c r="J44" s="25">
        <f>ROUND(E44*G44,2)</f>
        <v>0</v>
      </c>
      <c r="K44" s="72"/>
      <c r="L44" s="72"/>
      <c r="M44" s="46"/>
      <c r="N44" s="46"/>
      <c r="O44" s="47"/>
      <c r="P44" s="47"/>
      <c r="Q44" s="46"/>
      <c r="R44" s="46"/>
      <c r="S44" s="46"/>
      <c r="T44" s="48"/>
      <c r="U44" s="48"/>
      <c r="V44" s="48"/>
      <c r="W44" s="49"/>
      <c r="X44" s="50"/>
      <c r="Y44" s="50"/>
      <c r="Z44" s="47"/>
      <c r="AA44" s="47"/>
      <c r="AB44" s="47"/>
      <c r="AC44" s="47"/>
      <c r="AD44" s="47"/>
      <c r="AE44" s="47"/>
      <c r="AF44" s="47"/>
      <c r="AG44" s="47"/>
      <c r="AH44" s="47"/>
      <c r="AJ44" s="2" t="s">
        <v>120</v>
      </c>
      <c r="AK44" s="2" t="s">
        <v>52</v>
      </c>
    </row>
    <row r="45" spans="1:37">
      <c r="A45" s="62"/>
      <c r="B45" s="63"/>
      <c r="C45" s="64"/>
      <c r="D45" s="65" t="s">
        <v>188</v>
      </c>
      <c r="E45" s="66">
        <f>J45</f>
        <v>0</v>
      </c>
      <c r="F45" s="67"/>
      <c r="G45" s="68"/>
      <c r="H45" s="66">
        <f>SUM(H42:H44)</f>
        <v>0</v>
      </c>
      <c r="I45" s="66">
        <f>SUM(I42:I44)</f>
        <v>0</v>
      </c>
      <c r="J45" s="66">
        <f>SUM(J42:J44)</f>
        <v>0</v>
      </c>
      <c r="K45" s="72"/>
      <c r="L45" s="74"/>
      <c r="M45" s="46"/>
      <c r="N45" s="51"/>
      <c r="O45" s="47"/>
      <c r="P45" s="47"/>
      <c r="Q45" s="46"/>
      <c r="R45" s="46"/>
      <c r="S45" s="46"/>
      <c r="T45" s="48"/>
      <c r="U45" s="48"/>
      <c r="V45" s="48"/>
      <c r="W45" s="49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7">
      <c r="A46" s="52"/>
      <c r="B46" s="69"/>
      <c r="C46" s="50"/>
      <c r="D46" s="54"/>
      <c r="E46" s="46"/>
      <c r="F46" s="47"/>
      <c r="G46" s="55"/>
      <c r="H46" s="55"/>
      <c r="I46" s="55"/>
      <c r="J46" s="55"/>
      <c r="K46" s="72"/>
      <c r="L46" s="72"/>
      <c r="M46" s="46"/>
      <c r="N46" s="46"/>
      <c r="O46" s="47"/>
      <c r="P46" s="47"/>
      <c r="Q46" s="46"/>
      <c r="R46" s="46"/>
      <c r="S46" s="46"/>
      <c r="T46" s="48"/>
      <c r="U46" s="48"/>
      <c r="V46" s="48"/>
      <c r="W46" s="49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7">
      <c r="A47" s="56"/>
      <c r="B47" s="57" t="s">
        <v>116</v>
      </c>
      <c r="C47" s="57"/>
      <c r="D47" s="58"/>
      <c r="E47" s="59"/>
      <c r="F47" s="60"/>
      <c r="G47" s="61"/>
      <c r="H47" s="61"/>
      <c r="I47" s="61"/>
      <c r="J47" s="61"/>
      <c r="K47" s="72"/>
      <c r="L47" s="72"/>
      <c r="M47" s="46"/>
      <c r="N47" s="46"/>
      <c r="O47" s="47"/>
      <c r="P47" s="47"/>
      <c r="Q47" s="46"/>
      <c r="R47" s="46"/>
      <c r="S47" s="46"/>
      <c r="T47" s="48"/>
      <c r="U47" s="48"/>
      <c r="V47" s="48"/>
      <c r="W47" s="49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37">
      <c r="A48" s="20">
        <v>20</v>
      </c>
      <c r="B48" s="26" t="s">
        <v>117</v>
      </c>
      <c r="C48" s="21" t="s">
        <v>118</v>
      </c>
      <c r="D48" s="22" t="s">
        <v>187</v>
      </c>
      <c r="E48" s="23">
        <v>55.8</v>
      </c>
      <c r="F48" s="24" t="s">
        <v>80</v>
      </c>
      <c r="G48" s="25"/>
      <c r="H48" s="25">
        <f>ROUND(E48*G48,2)</f>
        <v>0</v>
      </c>
      <c r="I48" s="25"/>
      <c r="J48" s="25">
        <f>ROUND(E48*G48,2)</f>
        <v>0</v>
      </c>
      <c r="K48" s="72"/>
      <c r="L48" s="72"/>
      <c r="M48" s="46"/>
      <c r="N48" s="46"/>
      <c r="O48" s="47"/>
      <c r="P48" s="47"/>
      <c r="Q48" s="46"/>
      <c r="R48" s="46"/>
      <c r="S48" s="46"/>
      <c r="T48" s="48"/>
      <c r="U48" s="48"/>
      <c r="V48" s="48"/>
      <c r="W48" s="49"/>
      <c r="X48" s="50"/>
      <c r="Y48" s="50"/>
      <c r="Z48" s="47"/>
      <c r="AA48" s="47"/>
      <c r="AB48" s="47"/>
      <c r="AC48" s="47"/>
      <c r="AD48" s="47"/>
      <c r="AE48" s="47"/>
      <c r="AF48" s="47"/>
      <c r="AG48" s="47"/>
      <c r="AH48" s="47"/>
      <c r="AJ48" s="2" t="s">
        <v>120</v>
      </c>
      <c r="AK48" s="2" t="s">
        <v>52</v>
      </c>
    </row>
    <row r="49" spans="1:37" ht="25.5">
      <c r="A49" s="20">
        <v>21</v>
      </c>
      <c r="B49" s="26" t="s">
        <v>117</v>
      </c>
      <c r="C49" s="21" t="s">
        <v>124</v>
      </c>
      <c r="D49" s="22" t="s">
        <v>125</v>
      </c>
      <c r="E49" s="23"/>
      <c r="F49" s="24" t="s">
        <v>42</v>
      </c>
      <c r="G49" s="25"/>
      <c r="H49" s="25">
        <f>ROUND(E49*G49,2)</f>
        <v>0</v>
      </c>
      <c r="I49" s="25"/>
      <c r="J49" s="25">
        <f>ROUND(E49*G49,2)</f>
        <v>0</v>
      </c>
      <c r="K49" s="72"/>
      <c r="L49" s="72"/>
      <c r="M49" s="46"/>
      <c r="N49" s="46"/>
      <c r="O49" s="47"/>
      <c r="P49" s="47"/>
      <c r="Q49" s="46"/>
      <c r="R49" s="46"/>
      <c r="S49" s="46"/>
      <c r="T49" s="48"/>
      <c r="U49" s="48"/>
      <c r="V49" s="48"/>
      <c r="W49" s="49"/>
      <c r="X49" s="50"/>
      <c r="Y49" s="50"/>
      <c r="Z49" s="47"/>
      <c r="AA49" s="47"/>
      <c r="AB49" s="47"/>
      <c r="AC49" s="47"/>
      <c r="AD49" s="47"/>
      <c r="AE49" s="47"/>
      <c r="AF49" s="47"/>
      <c r="AG49" s="47"/>
      <c r="AH49" s="47"/>
      <c r="AJ49" s="2" t="s">
        <v>120</v>
      </c>
      <c r="AK49" s="2" t="s">
        <v>52</v>
      </c>
    </row>
    <row r="50" spans="1:37">
      <c r="A50" s="62"/>
      <c r="B50" s="63"/>
      <c r="C50" s="64"/>
      <c r="D50" s="65" t="s">
        <v>126</v>
      </c>
      <c r="E50" s="66">
        <f>J50</f>
        <v>0</v>
      </c>
      <c r="F50" s="67"/>
      <c r="G50" s="68"/>
      <c r="H50" s="66">
        <f>SUM(H47:H49)</f>
        <v>0</v>
      </c>
      <c r="I50" s="66">
        <f>SUM(I47:I49)</f>
        <v>0</v>
      </c>
      <c r="J50" s="66">
        <f>SUM(J47:J49)</f>
        <v>0</v>
      </c>
      <c r="K50" s="72"/>
      <c r="L50" s="74"/>
      <c r="M50" s="46"/>
      <c r="N50" s="51"/>
      <c r="O50" s="47"/>
      <c r="P50" s="47"/>
      <c r="Q50" s="46"/>
      <c r="R50" s="46"/>
      <c r="S50" s="46"/>
      <c r="T50" s="48"/>
      <c r="U50" s="48"/>
      <c r="V50" s="48"/>
      <c r="W50" s="49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1:37">
      <c r="A51" s="52"/>
      <c r="B51" s="69"/>
      <c r="C51" s="50"/>
      <c r="D51" s="54"/>
      <c r="E51" s="46"/>
      <c r="F51" s="47"/>
      <c r="G51" s="55"/>
      <c r="H51" s="55"/>
      <c r="I51" s="55"/>
      <c r="J51" s="55"/>
      <c r="K51" s="72"/>
      <c r="L51" s="72"/>
      <c r="M51" s="46"/>
      <c r="N51" s="46"/>
      <c r="O51" s="47"/>
      <c r="P51" s="47"/>
      <c r="Q51" s="46"/>
      <c r="R51" s="46"/>
      <c r="S51" s="46"/>
      <c r="T51" s="48"/>
      <c r="U51" s="48"/>
      <c r="V51" s="48"/>
      <c r="W51" s="49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:37">
      <c r="A52" s="56"/>
      <c r="B52" s="57" t="s">
        <v>127</v>
      </c>
      <c r="C52" s="57"/>
      <c r="D52" s="58"/>
      <c r="E52" s="59"/>
      <c r="F52" s="60"/>
      <c r="G52" s="61"/>
      <c r="H52" s="61"/>
      <c r="I52" s="61"/>
      <c r="J52" s="61"/>
      <c r="K52" s="72"/>
      <c r="L52" s="72"/>
      <c r="M52" s="46"/>
      <c r="N52" s="46"/>
      <c r="O52" s="47"/>
      <c r="P52" s="47"/>
      <c r="Q52" s="46"/>
      <c r="R52" s="46"/>
      <c r="S52" s="46"/>
      <c r="T52" s="48"/>
      <c r="U52" s="48"/>
      <c r="V52" s="48"/>
      <c r="W52" s="49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:37">
      <c r="A53" s="20">
        <v>22</v>
      </c>
      <c r="B53" s="26" t="s">
        <v>128</v>
      </c>
      <c r="C53" s="21" t="s">
        <v>185</v>
      </c>
      <c r="D53" s="22" t="s">
        <v>186</v>
      </c>
      <c r="E53" s="23">
        <v>10.8</v>
      </c>
      <c r="F53" s="24" t="s">
        <v>97</v>
      </c>
      <c r="G53" s="25"/>
      <c r="H53" s="25">
        <f>ROUND(E53*G53,2)</f>
        <v>0</v>
      </c>
      <c r="I53" s="25"/>
      <c r="J53" s="25">
        <f>ROUND(E53*G53,2)</f>
        <v>0</v>
      </c>
      <c r="K53" s="72"/>
      <c r="L53" s="72"/>
      <c r="M53" s="46"/>
      <c r="N53" s="46"/>
      <c r="O53" s="47"/>
      <c r="P53" s="47"/>
      <c r="Q53" s="46"/>
      <c r="R53" s="46"/>
      <c r="S53" s="46"/>
      <c r="T53" s="48"/>
      <c r="U53" s="48"/>
      <c r="V53" s="48"/>
      <c r="W53" s="49"/>
      <c r="X53" s="50"/>
      <c r="Y53" s="50"/>
      <c r="Z53" s="47"/>
      <c r="AA53" s="47"/>
      <c r="AB53" s="47"/>
      <c r="AC53" s="47"/>
      <c r="AD53" s="47"/>
      <c r="AE53" s="47"/>
      <c r="AF53" s="47"/>
      <c r="AG53" s="47"/>
      <c r="AH53" s="47"/>
      <c r="AJ53" s="2" t="s">
        <v>120</v>
      </c>
      <c r="AK53" s="2" t="s">
        <v>52</v>
      </c>
    </row>
    <row r="54" spans="1:37">
      <c r="A54" s="20">
        <v>23</v>
      </c>
      <c r="B54" s="26" t="s">
        <v>128</v>
      </c>
      <c r="C54" s="21" t="s">
        <v>183</v>
      </c>
      <c r="D54" s="22" t="s">
        <v>184</v>
      </c>
      <c r="E54" s="23">
        <v>10.8</v>
      </c>
      <c r="F54" s="24" t="s">
        <v>97</v>
      </c>
      <c r="G54" s="25"/>
      <c r="H54" s="25">
        <f>ROUND(E54*G54,2)</f>
        <v>0</v>
      </c>
      <c r="I54" s="25"/>
      <c r="J54" s="25">
        <f>ROUND(E54*G54,2)</f>
        <v>0</v>
      </c>
      <c r="K54" s="72"/>
      <c r="L54" s="72"/>
      <c r="M54" s="46"/>
      <c r="N54" s="46"/>
      <c r="O54" s="47"/>
      <c r="P54" s="47"/>
      <c r="Q54" s="46"/>
      <c r="R54" s="46"/>
      <c r="S54" s="46"/>
      <c r="T54" s="48"/>
      <c r="U54" s="48"/>
      <c r="V54" s="48"/>
      <c r="W54" s="49"/>
      <c r="X54" s="50"/>
      <c r="Y54" s="50"/>
      <c r="Z54" s="47"/>
      <c r="AA54" s="47"/>
      <c r="AB54" s="47"/>
      <c r="AC54" s="47"/>
      <c r="AD54" s="47"/>
      <c r="AE54" s="47"/>
      <c r="AF54" s="47"/>
      <c r="AG54" s="47"/>
      <c r="AH54" s="47"/>
      <c r="AJ54" s="2" t="s">
        <v>120</v>
      </c>
      <c r="AK54" s="2" t="s">
        <v>52</v>
      </c>
    </row>
    <row r="55" spans="1:37" ht="25.5">
      <c r="A55" s="20">
        <v>24</v>
      </c>
      <c r="B55" s="26" t="s">
        <v>128</v>
      </c>
      <c r="C55" s="21" t="s">
        <v>153</v>
      </c>
      <c r="D55" s="22" t="s">
        <v>154</v>
      </c>
      <c r="E55" s="23"/>
      <c r="F55" s="24" t="s">
        <v>42</v>
      </c>
      <c r="G55" s="25"/>
      <c r="H55" s="25">
        <f>ROUND(E55*G55,2)</f>
        <v>0</v>
      </c>
      <c r="I55" s="25"/>
      <c r="J55" s="25">
        <f>ROUND(E55*G55,2)</f>
        <v>0</v>
      </c>
      <c r="K55" s="72"/>
      <c r="L55" s="72"/>
      <c r="M55" s="46"/>
      <c r="N55" s="46"/>
      <c r="O55" s="47"/>
      <c r="P55" s="47"/>
      <c r="Q55" s="46"/>
      <c r="R55" s="46"/>
      <c r="S55" s="46"/>
      <c r="T55" s="48"/>
      <c r="U55" s="48"/>
      <c r="V55" s="48"/>
      <c r="W55" s="49"/>
      <c r="X55" s="50"/>
      <c r="Y55" s="50"/>
      <c r="Z55" s="47"/>
      <c r="AA55" s="47"/>
      <c r="AB55" s="47"/>
      <c r="AC55" s="47"/>
      <c r="AD55" s="47"/>
      <c r="AE55" s="47"/>
      <c r="AF55" s="47"/>
      <c r="AG55" s="47"/>
      <c r="AH55" s="47"/>
      <c r="AJ55" s="2" t="s">
        <v>120</v>
      </c>
      <c r="AK55" s="2" t="s">
        <v>52</v>
      </c>
    </row>
    <row r="56" spans="1:37">
      <c r="A56" s="62"/>
      <c r="B56" s="63"/>
      <c r="C56" s="64"/>
      <c r="D56" s="65" t="s">
        <v>155</v>
      </c>
      <c r="E56" s="66">
        <f>J56</f>
        <v>0</v>
      </c>
      <c r="F56" s="67"/>
      <c r="G56" s="68"/>
      <c r="H56" s="66">
        <f>SUM(H52:H55)</f>
        <v>0</v>
      </c>
      <c r="I56" s="66">
        <f>SUM(I52:I55)</f>
        <v>0</v>
      </c>
      <c r="J56" s="66">
        <f>SUM(J52:J55)</f>
        <v>0</v>
      </c>
      <c r="K56" s="72"/>
      <c r="L56" s="74"/>
      <c r="M56" s="46"/>
      <c r="N56" s="51"/>
      <c r="O56" s="47"/>
      <c r="P56" s="47"/>
      <c r="Q56" s="46"/>
      <c r="R56" s="46"/>
      <c r="S56" s="46"/>
      <c r="T56" s="48"/>
      <c r="U56" s="48"/>
      <c r="V56" s="48"/>
      <c r="W56" s="49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  <row r="57" spans="1:37">
      <c r="A57" s="52"/>
      <c r="B57" s="69"/>
      <c r="C57" s="50"/>
      <c r="D57" s="54"/>
      <c r="E57" s="46"/>
      <c r="F57" s="47"/>
      <c r="G57" s="55"/>
      <c r="H57" s="55"/>
      <c r="I57" s="55"/>
      <c r="J57" s="55"/>
      <c r="K57" s="72"/>
      <c r="L57" s="72"/>
      <c r="M57" s="46"/>
      <c r="N57" s="46"/>
      <c r="O57" s="47"/>
      <c r="P57" s="47"/>
      <c r="Q57" s="46"/>
      <c r="R57" s="46"/>
      <c r="S57" s="46"/>
      <c r="T57" s="48"/>
      <c r="U57" s="48"/>
      <c r="V57" s="48"/>
      <c r="W57" s="49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</row>
    <row r="58" spans="1:37">
      <c r="A58" s="56"/>
      <c r="B58" s="57" t="s">
        <v>182</v>
      </c>
      <c r="C58" s="57"/>
      <c r="D58" s="58"/>
      <c r="E58" s="59"/>
      <c r="F58" s="60"/>
      <c r="G58" s="61"/>
      <c r="H58" s="61"/>
      <c r="I58" s="61"/>
      <c r="J58" s="61"/>
      <c r="K58" s="72"/>
      <c r="L58" s="72"/>
      <c r="M58" s="46"/>
      <c r="N58" s="46"/>
      <c r="O58" s="47"/>
      <c r="P58" s="47"/>
      <c r="Q58" s="46"/>
      <c r="R58" s="46"/>
      <c r="S58" s="46"/>
      <c r="T58" s="48"/>
      <c r="U58" s="48"/>
      <c r="V58" s="48"/>
      <c r="W58" s="49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</row>
    <row r="59" spans="1:37" ht="25.5">
      <c r="A59" s="20">
        <v>25</v>
      </c>
      <c r="B59" s="26" t="s">
        <v>173</v>
      </c>
      <c r="C59" s="21" t="s">
        <v>179</v>
      </c>
      <c r="D59" s="22" t="s">
        <v>181</v>
      </c>
      <c r="E59" s="23">
        <v>6</v>
      </c>
      <c r="F59" s="24" t="s">
        <v>180</v>
      </c>
      <c r="G59" s="25"/>
      <c r="H59" s="25">
        <f>ROUND(E59*G59,2)</f>
        <v>0</v>
      </c>
      <c r="I59" s="25"/>
      <c r="J59" s="25">
        <f>ROUND(E59*G59,2)</f>
        <v>0</v>
      </c>
      <c r="K59" s="72"/>
      <c r="L59" s="72"/>
      <c r="M59" s="46"/>
      <c r="N59" s="46"/>
      <c r="O59" s="47"/>
      <c r="P59" s="47"/>
      <c r="Q59" s="46"/>
      <c r="R59" s="46"/>
      <c r="S59" s="46"/>
      <c r="T59" s="48"/>
      <c r="U59" s="48"/>
      <c r="V59" s="48"/>
      <c r="W59" s="49"/>
      <c r="X59" s="50"/>
      <c r="Y59" s="50"/>
      <c r="Z59" s="47"/>
      <c r="AA59" s="47"/>
      <c r="AB59" s="47"/>
      <c r="AC59" s="47"/>
      <c r="AD59" s="47"/>
      <c r="AE59" s="47"/>
      <c r="AF59" s="47"/>
      <c r="AG59" s="47"/>
      <c r="AH59" s="47"/>
      <c r="AJ59" s="2" t="s">
        <v>120</v>
      </c>
      <c r="AK59" s="2" t="s">
        <v>52</v>
      </c>
    </row>
    <row r="60" spans="1:37">
      <c r="A60" s="20">
        <v>26</v>
      </c>
      <c r="B60" s="26" t="s">
        <v>173</v>
      </c>
      <c r="C60" s="21" t="s">
        <v>177</v>
      </c>
      <c r="D60" s="22" t="s">
        <v>178</v>
      </c>
      <c r="E60" s="23">
        <v>1</v>
      </c>
      <c r="F60" s="24" t="s">
        <v>64</v>
      </c>
      <c r="G60" s="25"/>
      <c r="H60" s="25">
        <f>ROUND(E60*G60,2)</f>
        <v>0</v>
      </c>
      <c r="I60" s="25"/>
      <c r="J60" s="25">
        <f>ROUND(E60*G60,2)</f>
        <v>0</v>
      </c>
      <c r="K60" s="72"/>
      <c r="L60" s="72"/>
      <c r="M60" s="46"/>
      <c r="N60" s="46"/>
      <c r="O60" s="47"/>
      <c r="P60" s="47"/>
      <c r="Q60" s="46"/>
      <c r="R60" s="46"/>
      <c r="S60" s="46"/>
      <c r="T60" s="48"/>
      <c r="U60" s="48"/>
      <c r="V60" s="48"/>
      <c r="W60" s="49"/>
      <c r="X60" s="50"/>
      <c r="Y60" s="50"/>
      <c r="Z60" s="47"/>
      <c r="AA60" s="47"/>
      <c r="AB60" s="47"/>
      <c r="AC60" s="47"/>
      <c r="AD60" s="47"/>
      <c r="AE60" s="47"/>
      <c r="AF60" s="47"/>
      <c r="AG60" s="47"/>
      <c r="AH60" s="47"/>
      <c r="AJ60" s="2" t="s">
        <v>120</v>
      </c>
      <c r="AK60" s="2" t="s">
        <v>52</v>
      </c>
    </row>
    <row r="61" spans="1:37">
      <c r="A61" s="20">
        <v>27</v>
      </c>
      <c r="B61" s="26" t="s">
        <v>173</v>
      </c>
      <c r="C61" s="21" t="s">
        <v>174</v>
      </c>
      <c r="D61" s="22" t="s">
        <v>176</v>
      </c>
      <c r="E61" s="23">
        <v>1</v>
      </c>
      <c r="F61" s="24" t="s">
        <v>175</v>
      </c>
      <c r="G61" s="25"/>
      <c r="H61" s="25">
        <f>ROUND(E61*G61,2)</f>
        <v>0</v>
      </c>
      <c r="I61" s="25"/>
      <c r="J61" s="25">
        <f>ROUND(E61*G61,2)</f>
        <v>0</v>
      </c>
      <c r="K61" s="72"/>
      <c r="L61" s="72"/>
      <c r="M61" s="46"/>
      <c r="N61" s="46"/>
      <c r="O61" s="47"/>
      <c r="P61" s="47"/>
      <c r="Q61" s="46"/>
      <c r="R61" s="46"/>
      <c r="S61" s="46"/>
      <c r="T61" s="48"/>
      <c r="U61" s="48"/>
      <c r="V61" s="48"/>
      <c r="W61" s="49"/>
      <c r="X61" s="50"/>
      <c r="Y61" s="50"/>
      <c r="Z61" s="47"/>
      <c r="AA61" s="47"/>
      <c r="AB61" s="47"/>
      <c r="AC61" s="47"/>
      <c r="AD61" s="47"/>
      <c r="AE61" s="47"/>
      <c r="AF61" s="47"/>
      <c r="AG61" s="47"/>
      <c r="AH61" s="47"/>
      <c r="AJ61" s="2" t="s">
        <v>120</v>
      </c>
      <c r="AK61" s="2" t="s">
        <v>52</v>
      </c>
    </row>
    <row r="62" spans="1:37" ht="25.5">
      <c r="A62" s="20">
        <v>28</v>
      </c>
      <c r="B62" s="26" t="s">
        <v>173</v>
      </c>
      <c r="C62" s="21" t="s">
        <v>171</v>
      </c>
      <c r="D62" s="22" t="s">
        <v>172</v>
      </c>
      <c r="E62" s="23"/>
      <c r="F62" s="24" t="s">
        <v>42</v>
      </c>
      <c r="G62" s="25"/>
      <c r="H62" s="25">
        <f>ROUND(E62*G62,2)</f>
        <v>0</v>
      </c>
      <c r="I62" s="25"/>
      <c r="J62" s="25">
        <f>ROUND(E62*G62,2)</f>
        <v>0</v>
      </c>
      <c r="K62" s="72"/>
      <c r="L62" s="72"/>
      <c r="M62" s="46"/>
      <c r="N62" s="46"/>
      <c r="O62" s="47"/>
      <c r="P62" s="47"/>
      <c r="Q62" s="46"/>
      <c r="R62" s="46"/>
      <c r="S62" s="46"/>
      <c r="T62" s="48"/>
      <c r="U62" s="48"/>
      <c r="V62" s="48"/>
      <c r="W62" s="49"/>
      <c r="X62" s="50"/>
      <c r="Y62" s="50"/>
      <c r="Z62" s="47"/>
      <c r="AA62" s="47"/>
      <c r="AB62" s="47"/>
      <c r="AC62" s="47"/>
      <c r="AD62" s="47"/>
      <c r="AE62" s="47"/>
      <c r="AF62" s="47"/>
      <c r="AG62" s="47"/>
      <c r="AH62" s="47"/>
      <c r="AJ62" s="2" t="s">
        <v>120</v>
      </c>
      <c r="AK62" s="2" t="s">
        <v>52</v>
      </c>
    </row>
    <row r="63" spans="1:37">
      <c r="A63" s="62"/>
      <c r="B63" s="63"/>
      <c r="C63" s="64"/>
      <c r="D63" s="65" t="s">
        <v>170</v>
      </c>
      <c r="E63" s="66">
        <f>J63</f>
        <v>0</v>
      </c>
      <c r="F63" s="67"/>
      <c r="G63" s="68"/>
      <c r="H63" s="66">
        <f>SUM(H58:H62)</f>
        <v>0</v>
      </c>
      <c r="I63" s="66">
        <f>SUM(I58:I62)</f>
        <v>0</v>
      </c>
      <c r="J63" s="66">
        <f>SUM(J58:J62)</f>
        <v>0</v>
      </c>
      <c r="K63" s="72"/>
      <c r="L63" s="74"/>
      <c r="M63" s="46"/>
      <c r="N63" s="51"/>
      <c r="O63" s="47"/>
      <c r="P63" s="47"/>
      <c r="Q63" s="46"/>
      <c r="R63" s="46"/>
      <c r="S63" s="46"/>
      <c r="T63" s="48"/>
      <c r="U63" s="48"/>
      <c r="V63" s="48"/>
      <c r="W63" s="49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1:37">
      <c r="A64" s="52"/>
      <c r="B64" s="69"/>
      <c r="C64" s="50"/>
      <c r="D64" s="54"/>
      <c r="E64" s="46"/>
      <c r="F64" s="47"/>
      <c r="G64" s="55"/>
      <c r="H64" s="55"/>
      <c r="I64" s="55"/>
      <c r="J64" s="55"/>
      <c r="K64" s="72"/>
      <c r="L64" s="72"/>
      <c r="M64" s="46"/>
      <c r="N64" s="46"/>
      <c r="O64" s="47"/>
      <c r="P64" s="47"/>
      <c r="Q64" s="46"/>
      <c r="R64" s="46"/>
      <c r="S64" s="46"/>
      <c r="T64" s="48"/>
      <c r="U64" s="48"/>
      <c r="V64" s="48"/>
      <c r="W64" s="49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7">
      <c r="A65" s="52"/>
      <c r="B65" s="69"/>
      <c r="C65" s="50"/>
      <c r="D65" s="75" t="s">
        <v>161</v>
      </c>
      <c r="E65" s="51">
        <f>J65</f>
        <v>0</v>
      </c>
      <c r="F65" s="47"/>
      <c r="G65" s="55"/>
      <c r="H65" s="76">
        <f>+H40+H45+H50+H56+H63</f>
        <v>0</v>
      </c>
      <c r="I65" s="76">
        <f>+I40+I45+I50+I56+I63</f>
        <v>0</v>
      </c>
      <c r="J65" s="76">
        <f>+J40+J45+J50+J56+J63</f>
        <v>0</v>
      </c>
      <c r="K65" s="72"/>
      <c r="L65" s="74"/>
      <c r="M65" s="46"/>
      <c r="N65" s="51"/>
      <c r="O65" s="47"/>
      <c r="P65" s="47"/>
      <c r="Q65" s="46"/>
      <c r="R65" s="46"/>
      <c r="S65" s="46"/>
      <c r="T65" s="48"/>
      <c r="U65" s="48"/>
      <c r="V65" s="48"/>
      <c r="W65" s="49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1:37">
      <c r="A66" s="52"/>
      <c r="B66" s="69"/>
      <c r="C66" s="50"/>
      <c r="D66" s="54"/>
      <c r="E66" s="46"/>
      <c r="F66" s="47"/>
      <c r="G66" s="55"/>
      <c r="H66" s="55"/>
      <c r="I66" s="55"/>
      <c r="J66" s="55"/>
      <c r="K66" s="72"/>
      <c r="L66" s="72"/>
      <c r="M66" s="46"/>
      <c r="N66" s="46"/>
      <c r="O66" s="47"/>
      <c r="P66" s="47"/>
      <c r="Q66" s="46"/>
      <c r="R66" s="46"/>
      <c r="S66" s="46"/>
      <c r="T66" s="48"/>
      <c r="U66" s="48"/>
      <c r="V66" s="48"/>
      <c r="W66" s="49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7">
      <c r="A67" s="52"/>
      <c r="B67" s="53" t="s">
        <v>169</v>
      </c>
      <c r="C67" s="50"/>
      <c r="D67" s="54"/>
      <c r="E67" s="46"/>
      <c r="F67" s="47"/>
      <c r="G67" s="55"/>
      <c r="H67" s="55"/>
      <c r="I67" s="55"/>
      <c r="J67" s="55"/>
      <c r="K67" s="72"/>
      <c r="L67" s="72"/>
      <c r="M67" s="46"/>
      <c r="N67" s="46"/>
      <c r="O67" s="47"/>
      <c r="P67" s="47"/>
      <c r="Q67" s="46"/>
      <c r="R67" s="46"/>
      <c r="S67" s="46"/>
      <c r="T67" s="48"/>
      <c r="U67" s="48"/>
      <c r="V67" s="48"/>
      <c r="W67" s="49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1:37">
      <c r="A68" s="56"/>
      <c r="B68" s="57" t="s">
        <v>168</v>
      </c>
      <c r="C68" s="57"/>
      <c r="D68" s="58"/>
      <c r="E68" s="59"/>
      <c r="F68" s="60"/>
      <c r="G68" s="61"/>
      <c r="H68" s="61"/>
      <c r="I68" s="61"/>
      <c r="J68" s="61"/>
      <c r="K68" s="72"/>
      <c r="L68" s="72"/>
      <c r="M68" s="46"/>
      <c r="N68" s="46"/>
      <c r="O68" s="47"/>
      <c r="P68" s="47"/>
      <c r="Q68" s="46"/>
      <c r="R68" s="46"/>
      <c r="S68" s="46"/>
      <c r="T68" s="48"/>
      <c r="U68" s="48"/>
      <c r="V68" s="48"/>
      <c r="W68" s="49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1:37">
      <c r="A69" s="20">
        <v>29</v>
      </c>
      <c r="B69" s="26" t="s">
        <v>167</v>
      </c>
      <c r="C69" s="21" t="s">
        <v>165</v>
      </c>
      <c r="D69" s="22" t="s">
        <v>166</v>
      </c>
      <c r="E69" s="23">
        <v>1</v>
      </c>
      <c r="F69" s="24" t="s">
        <v>64</v>
      </c>
      <c r="G69" s="25"/>
      <c r="H69" s="25">
        <f>ROUND(E69*G69,2)</f>
        <v>0</v>
      </c>
      <c r="I69" s="25"/>
      <c r="J69" s="25">
        <f>ROUND(E69*G69,2)</f>
        <v>0</v>
      </c>
      <c r="K69" s="72"/>
      <c r="L69" s="72"/>
      <c r="M69" s="46"/>
      <c r="N69" s="46"/>
      <c r="O69" s="47"/>
      <c r="P69" s="47"/>
      <c r="Q69" s="46"/>
      <c r="R69" s="46"/>
      <c r="S69" s="46"/>
      <c r="T69" s="48"/>
      <c r="U69" s="48"/>
      <c r="V69" s="48"/>
      <c r="W69" s="49"/>
      <c r="X69" s="50"/>
      <c r="Y69" s="50"/>
      <c r="Z69" s="47"/>
      <c r="AA69" s="47"/>
      <c r="AB69" s="47"/>
      <c r="AC69" s="47"/>
      <c r="AD69" s="47"/>
      <c r="AE69" s="47"/>
      <c r="AF69" s="47"/>
      <c r="AG69" s="47"/>
      <c r="AH69" s="47"/>
      <c r="AJ69" s="2" t="s">
        <v>164</v>
      </c>
      <c r="AK69" s="2" t="s">
        <v>52</v>
      </c>
    </row>
    <row r="70" spans="1:37">
      <c r="A70" s="62"/>
      <c r="B70" s="63"/>
      <c r="C70" s="64"/>
      <c r="D70" s="65" t="s">
        <v>163</v>
      </c>
      <c r="E70" s="66">
        <f>J70</f>
        <v>0</v>
      </c>
      <c r="F70" s="67"/>
      <c r="G70" s="68"/>
      <c r="H70" s="66">
        <f>SUM(H67:H69)</f>
        <v>0</v>
      </c>
      <c r="I70" s="66">
        <f>SUM(I67:I69)</f>
        <v>0</v>
      </c>
      <c r="J70" s="66">
        <f>SUM(J67:J69)</f>
        <v>0</v>
      </c>
      <c r="K70" s="72"/>
      <c r="L70" s="74"/>
      <c r="M70" s="46"/>
      <c r="N70" s="51"/>
      <c r="O70" s="47"/>
      <c r="P70" s="47"/>
      <c r="Q70" s="46"/>
      <c r="R70" s="46"/>
      <c r="S70" s="46"/>
      <c r="T70" s="48"/>
      <c r="U70" s="48"/>
      <c r="V70" s="48"/>
      <c r="W70" s="49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1:37">
      <c r="A71" s="52"/>
      <c r="B71" s="69"/>
      <c r="C71" s="50"/>
      <c r="D71" s="54"/>
      <c r="E71" s="46"/>
      <c r="F71" s="47"/>
      <c r="G71" s="55"/>
      <c r="H71" s="55"/>
      <c r="I71" s="55"/>
      <c r="J71" s="55"/>
      <c r="K71" s="72"/>
      <c r="L71" s="72"/>
      <c r="M71" s="46"/>
      <c r="N71" s="46"/>
      <c r="O71" s="47"/>
      <c r="P71" s="47"/>
      <c r="Q71" s="46"/>
      <c r="R71" s="46"/>
      <c r="S71" s="46"/>
      <c r="T71" s="48"/>
      <c r="U71" s="48"/>
      <c r="V71" s="48"/>
      <c r="W71" s="49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</row>
    <row r="72" spans="1:37">
      <c r="A72" s="52"/>
      <c r="B72" s="69"/>
      <c r="C72" s="50"/>
      <c r="D72" s="75" t="s">
        <v>162</v>
      </c>
      <c r="E72" s="76">
        <f>J72</f>
        <v>0</v>
      </c>
      <c r="F72" s="47"/>
      <c r="G72" s="55"/>
      <c r="H72" s="76">
        <f>+H70</f>
        <v>0</v>
      </c>
      <c r="I72" s="76">
        <f>+I70</f>
        <v>0</v>
      </c>
      <c r="J72" s="76">
        <f>+J70</f>
        <v>0</v>
      </c>
      <c r="K72" s="72"/>
      <c r="L72" s="74"/>
      <c r="M72" s="46"/>
      <c r="N72" s="51"/>
      <c r="O72" s="47"/>
      <c r="P72" s="47"/>
      <c r="Q72" s="46"/>
      <c r="R72" s="46"/>
      <c r="S72" s="46"/>
      <c r="T72" s="48"/>
      <c r="U72" s="48"/>
      <c r="V72" s="48"/>
      <c r="W72" s="49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</row>
    <row r="73" spans="1:37">
      <c r="A73" s="52"/>
      <c r="B73" s="69"/>
      <c r="C73" s="50"/>
      <c r="D73" s="54"/>
      <c r="E73" s="46"/>
      <c r="F73" s="47"/>
      <c r="G73" s="55"/>
      <c r="H73" s="55"/>
      <c r="I73" s="55"/>
      <c r="J73" s="55"/>
      <c r="K73" s="72"/>
      <c r="L73" s="72"/>
      <c r="M73" s="46"/>
      <c r="N73" s="46"/>
      <c r="O73" s="47"/>
      <c r="P73" s="47"/>
      <c r="Q73" s="46"/>
      <c r="R73" s="46"/>
      <c r="S73" s="46"/>
      <c r="T73" s="48"/>
      <c r="U73" s="48"/>
      <c r="V73" s="48"/>
      <c r="W73" s="49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</row>
    <row r="74" spans="1:37">
      <c r="A74" s="52"/>
      <c r="B74" s="69"/>
      <c r="C74" s="50"/>
      <c r="D74" s="77" t="s">
        <v>259</v>
      </c>
      <c r="E74" s="76">
        <f>J74</f>
        <v>0</v>
      </c>
      <c r="F74" s="47"/>
      <c r="G74" s="55"/>
      <c r="H74" s="76">
        <f>+H34+H65+H72</f>
        <v>0</v>
      </c>
      <c r="I74" s="76">
        <f>+I34+I65+I72</f>
        <v>0</v>
      </c>
      <c r="J74" s="76">
        <f>+J34+J65+J72</f>
        <v>0</v>
      </c>
      <c r="K74" s="72"/>
      <c r="L74" s="74"/>
      <c r="M74" s="46"/>
      <c r="N74" s="51"/>
      <c r="O74" s="47"/>
      <c r="P74" s="47"/>
      <c r="Q74" s="46"/>
      <c r="R74" s="46"/>
      <c r="S74" s="46"/>
      <c r="T74" s="48"/>
      <c r="U74" s="48"/>
      <c r="V74" s="48"/>
      <c r="W74" s="49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</row>
    <row r="75" spans="1:37">
      <c r="K75" s="72"/>
      <c r="L75" s="72"/>
      <c r="M75" s="46"/>
      <c r="N75" s="46"/>
      <c r="O75" s="47"/>
      <c r="P75" s="47"/>
      <c r="Q75" s="46"/>
      <c r="R75" s="46"/>
      <c r="S75" s="46"/>
      <c r="T75" s="48"/>
      <c r="U75" s="48"/>
      <c r="V75" s="48"/>
      <c r="W75" s="49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</row>
    <row r="76" spans="1:37">
      <c r="K76" s="72"/>
      <c r="L76" s="72"/>
      <c r="M76" s="46"/>
      <c r="N76" s="46"/>
      <c r="O76" s="47"/>
      <c r="P76" s="47"/>
      <c r="Q76" s="46"/>
      <c r="R76" s="46"/>
      <c r="S76" s="46"/>
      <c r="T76" s="48"/>
      <c r="U76" s="48"/>
      <c r="V76" s="48"/>
      <c r="W76" s="49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0"/>
  <sheetViews>
    <sheetView showGridLines="0" workbookViewId="0">
      <selection activeCell="L12" sqref="L12"/>
    </sheetView>
  </sheetViews>
  <sheetFormatPr defaultRowHeight="12.75"/>
  <cols>
    <col min="1" max="1" width="6.7109375" style="27" customWidth="1"/>
    <col min="2" max="2" width="3.7109375" style="28" customWidth="1"/>
    <col min="3" max="3" width="13" style="29" customWidth="1"/>
    <col min="4" max="4" width="35.7109375" style="30" customWidth="1"/>
    <col min="5" max="5" width="10.7109375" style="31" customWidth="1"/>
    <col min="6" max="6" width="5.28515625" style="32" customWidth="1"/>
    <col min="7" max="7" width="8.7109375" style="33" customWidth="1"/>
    <col min="8" max="9" width="9.7109375" style="33" hidden="1" customWidth="1"/>
    <col min="10" max="10" width="9.7109375" style="33" customWidth="1"/>
    <col min="11" max="11" width="7.42578125" style="34" customWidth="1"/>
    <col min="12" max="12" width="8.28515625" style="34" customWidth="1"/>
    <col min="13" max="13" width="9.140625" style="31"/>
    <col min="14" max="14" width="7" style="31" customWidth="1"/>
    <col min="15" max="15" width="3.5703125" style="32" customWidth="1"/>
    <col min="16" max="16" width="12.7109375" style="32" customWidth="1"/>
    <col min="17" max="19" width="13.28515625" style="31" customWidth="1"/>
    <col min="20" max="20" width="10.5703125" style="35" customWidth="1"/>
    <col min="21" max="21" width="10.28515625" style="35" customWidth="1"/>
    <col min="22" max="22" width="5.7109375" style="35" customWidth="1"/>
    <col min="23" max="23" width="9.140625" style="36"/>
    <col min="24" max="25" width="5.7109375" style="32" customWidth="1"/>
    <col min="26" max="26" width="7.5703125" style="32" customWidth="1"/>
    <col min="27" max="27" width="24.85546875" style="32" customWidth="1"/>
    <col min="28" max="28" width="4.28515625" style="32" customWidth="1"/>
    <col min="29" max="29" width="8.28515625" style="32" customWidth="1"/>
    <col min="30" max="30" width="8.7109375" style="32" customWidth="1"/>
    <col min="31" max="34" width="9.140625" style="32"/>
    <col min="35" max="35" width="9.140625" style="2"/>
    <col min="36" max="37" width="0" style="2" hidden="1" customWidth="1"/>
    <col min="38" max="16384" width="9.140625" style="2"/>
  </cols>
  <sheetData>
    <row r="1" spans="1:37" ht="24">
      <c r="A1" s="1" t="s">
        <v>256</v>
      </c>
      <c r="B1" s="2"/>
      <c r="C1" s="2"/>
      <c r="D1" s="2"/>
      <c r="E1" s="1" t="s">
        <v>0</v>
      </c>
      <c r="F1" s="2"/>
      <c r="G1" s="3"/>
      <c r="H1" s="2"/>
      <c r="I1" s="2"/>
      <c r="J1" s="3"/>
      <c r="K1" s="4"/>
      <c r="L1" s="2"/>
      <c r="M1" s="2"/>
      <c r="N1" s="2"/>
      <c r="O1" s="2"/>
      <c r="P1" s="2"/>
      <c r="Q1" s="5"/>
      <c r="R1" s="5"/>
      <c r="S1" s="5"/>
      <c r="T1" s="2"/>
      <c r="U1" s="2"/>
      <c r="V1" s="2"/>
      <c r="W1" s="2"/>
      <c r="X1" s="2"/>
      <c r="Y1" s="2"/>
      <c r="Z1" s="6" t="s">
        <v>1</v>
      </c>
      <c r="AA1" s="37" t="s">
        <v>2</v>
      </c>
      <c r="AB1" s="6" t="s">
        <v>3</v>
      </c>
      <c r="AC1" s="6" t="s">
        <v>4</v>
      </c>
      <c r="AD1" s="6" t="s">
        <v>5</v>
      </c>
      <c r="AE1" s="7" t="s">
        <v>6</v>
      </c>
      <c r="AF1" s="8" t="s">
        <v>7</v>
      </c>
      <c r="AG1" s="2"/>
      <c r="AH1" s="2"/>
    </row>
    <row r="2" spans="1:37">
      <c r="A2" s="1" t="s">
        <v>8</v>
      </c>
      <c r="B2" s="2"/>
      <c r="C2" s="2"/>
      <c r="D2" s="2"/>
      <c r="E2" s="1" t="s">
        <v>9</v>
      </c>
      <c r="F2" s="2"/>
      <c r="G2" s="3"/>
      <c r="H2" s="9"/>
      <c r="I2" s="2"/>
      <c r="J2" s="3"/>
      <c r="K2" s="4"/>
      <c r="L2" s="2"/>
      <c r="M2" s="2"/>
      <c r="N2" s="2"/>
      <c r="O2" s="2"/>
      <c r="P2" s="2"/>
      <c r="Q2" s="5"/>
      <c r="R2" s="5"/>
      <c r="S2" s="5"/>
      <c r="T2" s="2"/>
      <c r="U2" s="2"/>
      <c r="V2" s="2"/>
      <c r="W2" s="2"/>
      <c r="X2" s="2"/>
      <c r="Y2" s="2"/>
      <c r="Z2" s="6" t="s">
        <v>10</v>
      </c>
      <c r="AA2" s="10" t="s">
        <v>11</v>
      </c>
      <c r="AB2" s="10" t="s">
        <v>12</v>
      </c>
      <c r="AC2" s="10"/>
      <c r="AD2" s="11"/>
      <c r="AE2" s="7">
        <v>1</v>
      </c>
      <c r="AF2" s="12">
        <v>123.5</v>
      </c>
      <c r="AG2" s="2"/>
      <c r="AH2" s="2"/>
    </row>
    <row r="3" spans="1:37">
      <c r="A3" s="1" t="s">
        <v>13</v>
      </c>
      <c r="B3" s="2"/>
      <c r="C3" s="2"/>
      <c r="D3" s="2"/>
      <c r="E3" s="1" t="s">
        <v>250</v>
      </c>
      <c r="F3" s="2"/>
      <c r="G3" s="3"/>
      <c r="H3" s="2"/>
      <c r="I3" s="2"/>
      <c r="J3" s="3"/>
      <c r="K3" s="4"/>
      <c r="L3" s="2"/>
      <c r="M3" s="2"/>
      <c r="N3" s="2"/>
      <c r="O3" s="2"/>
      <c r="P3" s="2"/>
      <c r="Q3" s="5"/>
      <c r="R3" s="5"/>
      <c r="S3" s="5"/>
      <c r="T3" s="2"/>
      <c r="U3" s="2"/>
      <c r="V3" s="2"/>
      <c r="W3" s="2"/>
      <c r="X3" s="2"/>
      <c r="Y3" s="2"/>
      <c r="Z3" s="6" t="s">
        <v>14</v>
      </c>
      <c r="AA3" s="10" t="s">
        <v>15</v>
      </c>
      <c r="AB3" s="10" t="s">
        <v>12</v>
      </c>
      <c r="AC3" s="10" t="s">
        <v>16</v>
      </c>
      <c r="AD3" s="11" t="s">
        <v>17</v>
      </c>
      <c r="AE3" s="7">
        <v>2</v>
      </c>
      <c r="AF3" s="13">
        <v>123.46</v>
      </c>
      <c r="AG3" s="2"/>
      <c r="AH3" s="2"/>
    </row>
    <row r="4" spans="1:3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6" t="s">
        <v>18</v>
      </c>
      <c r="AA4" s="10" t="s">
        <v>19</v>
      </c>
      <c r="AB4" s="10" t="s">
        <v>12</v>
      </c>
      <c r="AC4" s="10"/>
      <c r="AD4" s="11"/>
      <c r="AE4" s="7">
        <v>3</v>
      </c>
      <c r="AF4" s="14">
        <v>123.45699999999999</v>
      </c>
      <c r="AG4" s="2"/>
      <c r="AH4" s="2"/>
    </row>
    <row r="5" spans="1:37">
      <c r="A5" s="1" t="s">
        <v>251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2"/>
      <c r="U5" s="2"/>
      <c r="V5" s="2"/>
      <c r="W5" s="2"/>
      <c r="X5" s="2"/>
      <c r="Y5" s="2"/>
      <c r="Z5" s="6" t="s">
        <v>20</v>
      </c>
      <c r="AA5" s="10" t="s">
        <v>15</v>
      </c>
      <c r="AB5" s="10" t="s">
        <v>12</v>
      </c>
      <c r="AC5" s="10" t="s">
        <v>16</v>
      </c>
      <c r="AD5" s="11" t="s">
        <v>17</v>
      </c>
      <c r="AE5" s="7">
        <v>4</v>
      </c>
      <c r="AF5" s="15">
        <v>123.4567</v>
      </c>
      <c r="AG5" s="2"/>
      <c r="AH5" s="2"/>
    </row>
    <row r="6" spans="1:37">
      <c r="A6" s="1" t="s">
        <v>252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/>
      <c r="S6" s="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21</v>
      </c>
      <c r="AF6" s="13">
        <v>123.46</v>
      </c>
      <c r="AG6" s="2"/>
      <c r="AH6" s="2"/>
    </row>
    <row r="7" spans="1:3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5"/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7" ht="13.5">
      <c r="A8" s="2"/>
      <c r="B8" s="16"/>
      <c r="C8" s="9"/>
      <c r="D8" s="81" t="s">
        <v>258</v>
      </c>
      <c r="E8" s="5"/>
      <c r="F8" s="2"/>
      <c r="G8" s="3"/>
      <c r="H8" s="3"/>
      <c r="I8" s="3"/>
      <c r="J8" s="3"/>
      <c r="K8" s="4"/>
      <c r="L8" s="4"/>
      <c r="M8" s="5"/>
      <c r="N8" s="5"/>
      <c r="O8" s="2"/>
      <c r="P8" s="2"/>
      <c r="Q8" s="5"/>
      <c r="R8" s="5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>
      <c r="A9" s="17" t="s">
        <v>22</v>
      </c>
      <c r="B9" s="17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70"/>
      <c r="L9" s="38"/>
      <c r="M9" s="38"/>
      <c r="N9" s="38"/>
      <c r="O9" s="39"/>
      <c r="P9" s="39"/>
      <c r="Q9" s="39"/>
      <c r="R9" s="39"/>
      <c r="S9" s="39"/>
      <c r="T9" s="40"/>
      <c r="U9" s="40"/>
      <c r="V9" s="41"/>
      <c r="W9" s="39"/>
      <c r="X9" s="39"/>
      <c r="Y9" s="39"/>
      <c r="Z9" s="42"/>
      <c r="AA9" s="42"/>
      <c r="AB9" s="39"/>
      <c r="AC9" s="39"/>
      <c r="AD9" s="39"/>
      <c r="AE9" s="43"/>
      <c r="AF9" s="43"/>
      <c r="AG9" s="43"/>
      <c r="AH9" s="43"/>
      <c r="AJ9" s="2" t="s">
        <v>32</v>
      </c>
      <c r="AK9" s="2" t="s">
        <v>33</v>
      </c>
    </row>
    <row r="10" spans="1:37">
      <c r="A10" s="18" t="s">
        <v>34</v>
      </c>
      <c r="B10" s="18" t="s">
        <v>35</v>
      </c>
      <c r="C10" s="19"/>
      <c r="D10" s="18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41</v>
      </c>
      <c r="J10" s="18"/>
      <c r="K10" s="71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4"/>
      <c r="X10" s="45"/>
      <c r="Y10" s="45"/>
      <c r="Z10" s="42"/>
      <c r="AA10" s="42"/>
      <c r="AB10" s="39"/>
      <c r="AC10" s="45"/>
      <c r="AD10" s="45"/>
      <c r="AE10" s="43"/>
      <c r="AF10" s="43"/>
      <c r="AG10" s="43"/>
      <c r="AH10" s="43"/>
      <c r="AJ10" s="2" t="s">
        <v>43</v>
      </c>
      <c r="AK10" s="2" t="s">
        <v>44</v>
      </c>
    </row>
    <row r="11" spans="1:37">
      <c r="K11" s="72"/>
      <c r="L11" s="72"/>
      <c r="M11" s="46"/>
      <c r="N11" s="46"/>
      <c r="O11" s="47"/>
      <c r="P11" s="47"/>
      <c r="Q11" s="46"/>
      <c r="R11" s="46"/>
      <c r="S11" s="46"/>
      <c r="T11" s="48"/>
      <c r="U11" s="48"/>
      <c r="V11" s="48"/>
      <c r="W11" s="49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7">
      <c r="A12" s="52"/>
      <c r="B12" s="53" t="s">
        <v>45</v>
      </c>
      <c r="C12" s="50"/>
      <c r="D12" s="54"/>
      <c r="E12" s="46"/>
      <c r="F12" s="47"/>
      <c r="G12" s="55"/>
      <c r="H12" s="55"/>
      <c r="I12" s="55"/>
      <c r="J12" s="55"/>
      <c r="K12" s="72"/>
      <c r="L12" s="72"/>
      <c r="M12" s="46"/>
      <c r="N12" s="46"/>
      <c r="O12" s="47"/>
      <c r="P12" s="47"/>
      <c r="Q12" s="46"/>
      <c r="R12" s="46"/>
      <c r="S12" s="46"/>
      <c r="T12" s="48"/>
      <c r="U12" s="48"/>
      <c r="V12" s="48"/>
      <c r="W12" s="49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7">
      <c r="A13" s="56"/>
      <c r="B13" s="57" t="s">
        <v>77</v>
      </c>
      <c r="C13" s="57"/>
      <c r="D13" s="58"/>
      <c r="E13" s="59"/>
      <c r="F13" s="60"/>
      <c r="G13" s="61"/>
      <c r="H13" s="61"/>
      <c r="I13" s="61"/>
      <c r="J13" s="61"/>
      <c r="K13" s="72"/>
      <c r="L13" s="72"/>
      <c r="M13" s="46"/>
      <c r="N13" s="46"/>
      <c r="O13" s="47"/>
      <c r="P13" s="47"/>
      <c r="Q13" s="46"/>
      <c r="R13" s="46"/>
      <c r="S13" s="46"/>
      <c r="T13" s="48"/>
      <c r="U13" s="48"/>
      <c r="V13" s="48"/>
      <c r="W13" s="49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7" ht="25.5">
      <c r="A14" s="20">
        <v>1</v>
      </c>
      <c r="B14" s="26" t="s">
        <v>53</v>
      </c>
      <c r="C14" s="21" t="s">
        <v>78</v>
      </c>
      <c r="D14" s="22" t="s">
        <v>79</v>
      </c>
      <c r="E14" s="23">
        <v>29.25</v>
      </c>
      <c r="F14" s="24" t="s">
        <v>80</v>
      </c>
      <c r="G14" s="25"/>
      <c r="H14" s="25">
        <f>ROUND(E14*G14,2)</f>
        <v>0</v>
      </c>
      <c r="I14" s="25"/>
      <c r="J14" s="25">
        <f>ROUND(E14*G14,2)</f>
        <v>0</v>
      </c>
      <c r="K14" s="73"/>
      <c r="L14" s="72"/>
      <c r="M14" s="46"/>
      <c r="N14" s="46"/>
      <c r="O14" s="47"/>
      <c r="P14" s="47"/>
      <c r="Q14" s="46"/>
      <c r="R14" s="46"/>
      <c r="S14" s="46"/>
      <c r="T14" s="48"/>
      <c r="U14" s="48"/>
      <c r="V14" s="48"/>
      <c r="W14" s="49"/>
      <c r="X14" s="50"/>
      <c r="Y14" s="50"/>
      <c r="Z14" s="47"/>
      <c r="AA14" s="47"/>
      <c r="AB14" s="47"/>
      <c r="AC14" s="47"/>
      <c r="AD14" s="47"/>
      <c r="AE14" s="47"/>
      <c r="AF14" s="47"/>
      <c r="AG14" s="47"/>
      <c r="AH14" s="47"/>
      <c r="AJ14" s="2" t="s">
        <v>51</v>
      </c>
      <c r="AK14" s="2" t="s">
        <v>52</v>
      </c>
    </row>
    <row r="15" spans="1:37" ht="25.5">
      <c r="A15" s="20">
        <v>2</v>
      </c>
      <c r="B15" s="26" t="s">
        <v>81</v>
      </c>
      <c r="C15" s="21" t="s">
        <v>82</v>
      </c>
      <c r="D15" s="22" t="s">
        <v>83</v>
      </c>
      <c r="E15" s="23">
        <v>5.85</v>
      </c>
      <c r="F15" s="24" t="s">
        <v>68</v>
      </c>
      <c r="G15" s="25"/>
      <c r="H15" s="25">
        <f>ROUND(E15*G15,2)</f>
        <v>0</v>
      </c>
      <c r="I15" s="25"/>
      <c r="J15" s="25">
        <f>ROUND(E15*G15,2)</f>
        <v>0</v>
      </c>
      <c r="K15" s="73"/>
      <c r="L15" s="72"/>
      <c r="M15" s="46"/>
      <c r="N15" s="46"/>
      <c r="O15" s="47"/>
      <c r="P15" s="47"/>
      <c r="Q15" s="46"/>
      <c r="R15" s="46"/>
      <c r="S15" s="46"/>
      <c r="T15" s="48"/>
      <c r="U15" s="48"/>
      <c r="V15" s="48"/>
      <c r="W15" s="49"/>
      <c r="X15" s="50"/>
      <c r="Y15" s="50"/>
      <c r="Z15" s="47"/>
      <c r="AA15" s="47"/>
      <c r="AB15" s="47"/>
      <c r="AC15" s="47"/>
      <c r="AD15" s="47"/>
      <c r="AE15" s="47"/>
      <c r="AF15" s="47"/>
      <c r="AG15" s="47"/>
      <c r="AH15" s="47"/>
      <c r="AJ15" s="2" t="s">
        <v>51</v>
      </c>
      <c r="AK15" s="2" t="s">
        <v>52</v>
      </c>
    </row>
    <row r="16" spans="1:37">
      <c r="A16" s="62"/>
      <c r="B16" s="63"/>
      <c r="C16" s="64"/>
      <c r="D16" s="65" t="s">
        <v>84</v>
      </c>
      <c r="E16" s="66">
        <f>J16</f>
        <v>0</v>
      </c>
      <c r="F16" s="67"/>
      <c r="G16" s="68"/>
      <c r="H16" s="66">
        <f>SUM(H12:H15)</f>
        <v>0</v>
      </c>
      <c r="I16" s="66">
        <f>SUM(I12:I15)</f>
        <v>0</v>
      </c>
      <c r="J16" s="66">
        <f>SUM(J12:J15)</f>
        <v>0</v>
      </c>
      <c r="K16" s="72"/>
      <c r="L16" s="74"/>
      <c r="M16" s="46"/>
      <c r="N16" s="51"/>
      <c r="O16" s="47"/>
      <c r="P16" s="47"/>
      <c r="Q16" s="46"/>
      <c r="R16" s="46"/>
      <c r="S16" s="46"/>
      <c r="T16" s="48"/>
      <c r="U16" s="48"/>
      <c r="V16" s="48"/>
      <c r="W16" s="49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7">
      <c r="A17" s="52"/>
      <c r="B17" s="69"/>
      <c r="C17" s="50"/>
      <c r="D17" s="54"/>
      <c r="E17" s="46"/>
      <c r="F17" s="47"/>
      <c r="G17" s="55"/>
      <c r="H17" s="55"/>
      <c r="I17" s="55"/>
      <c r="J17" s="55"/>
      <c r="K17" s="72"/>
      <c r="L17" s="72"/>
      <c r="M17" s="46"/>
      <c r="N17" s="46"/>
      <c r="O17" s="47"/>
      <c r="P17" s="47"/>
      <c r="Q17" s="46"/>
      <c r="R17" s="46"/>
      <c r="S17" s="46"/>
      <c r="T17" s="48"/>
      <c r="U17" s="48"/>
      <c r="V17" s="48"/>
      <c r="W17" s="49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7">
      <c r="A18" s="56"/>
      <c r="B18" s="57" t="s">
        <v>85</v>
      </c>
      <c r="C18" s="57"/>
      <c r="D18" s="58"/>
      <c r="E18" s="59"/>
      <c r="F18" s="60"/>
      <c r="G18" s="61"/>
      <c r="H18" s="61"/>
      <c r="I18" s="61"/>
      <c r="J18" s="61"/>
      <c r="K18" s="72"/>
      <c r="L18" s="72"/>
      <c r="M18" s="46"/>
      <c r="N18" s="46"/>
      <c r="O18" s="47"/>
      <c r="P18" s="47"/>
      <c r="Q18" s="46"/>
      <c r="R18" s="46"/>
      <c r="S18" s="46"/>
      <c r="T18" s="48"/>
      <c r="U18" s="48"/>
      <c r="V18" s="48"/>
      <c r="W18" s="49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7">
      <c r="A19" s="20">
        <v>3</v>
      </c>
      <c r="B19" s="26" t="s">
        <v>53</v>
      </c>
      <c r="C19" s="21" t="s">
        <v>86</v>
      </c>
      <c r="D19" s="22" t="s">
        <v>87</v>
      </c>
      <c r="E19" s="23">
        <v>29.25</v>
      </c>
      <c r="F19" s="24" t="s">
        <v>80</v>
      </c>
      <c r="G19" s="25"/>
      <c r="H19" s="25">
        <f>ROUND(E19*G19,2)</f>
        <v>0</v>
      </c>
      <c r="I19" s="25"/>
      <c r="J19" s="25">
        <f>ROUND(E19*G19,2)</f>
        <v>0</v>
      </c>
      <c r="K19" s="73"/>
      <c r="L19" s="72"/>
      <c r="M19" s="46"/>
      <c r="N19" s="46"/>
      <c r="O19" s="47"/>
      <c r="P19" s="47"/>
      <c r="Q19" s="46"/>
      <c r="R19" s="46"/>
      <c r="S19" s="46"/>
      <c r="T19" s="48"/>
      <c r="U19" s="48"/>
      <c r="V19" s="48"/>
      <c r="W19" s="49"/>
      <c r="X19" s="50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J19" s="2" t="s">
        <v>51</v>
      </c>
      <c r="AK19" s="2" t="s">
        <v>52</v>
      </c>
    </row>
    <row r="20" spans="1:37">
      <c r="A20" s="20">
        <v>4</v>
      </c>
      <c r="B20" s="26" t="s">
        <v>53</v>
      </c>
      <c r="C20" s="21" t="s">
        <v>88</v>
      </c>
      <c r="D20" s="22" t="s">
        <v>89</v>
      </c>
      <c r="E20" s="23">
        <v>29.25</v>
      </c>
      <c r="F20" s="24" t="s">
        <v>80</v>
      </c>
      <c r="G20" s="25"/>
      <c r="H20" s="25">
        <f>ROUND(E20*G20,2)</f>
        <v>0</v>
      </c>
      <c r="I20" s="25"/>
      <c r="J20" s="25">
        <f>ROUND(E20*G20,2)</f>
        <v>0</v>
      </c>
      <c r="K20" s="73"/>
      <c r="L20" s="72"/>
      <c r="M20" s="46"/>
      <c r="N20" s="46"/>
      <c r="O20" s="47"/>
      <c r="P20" s="47"/>
      <c r="Q20" s="46"/>
      <c r="R20" s="46"/>
      <c r="S20" s="46"/>
      <c r="T20" s="48"/>
      <c r="U20" s="48"/>
      <c r="V20" s="48"/>
      <c r="W20" s="49"/>
      <c r="X20" s="50"/>
      <c r="Y20" s="50"/>
      <c r="Z20" s="47"/>
      <c r="AA20" s="47"/>
      <c r="AB20" s="47"/>
      <c r="AC20" s="47"/>
      <c r="AD20" s="47"/>
      <c r="AE20" s="47"/>
      <c r="AF20" s="47"/>
      <c r="AG20" s="47"/>
      <c r="AH20" s="47"/>
      <c r="AJ20" s="2" t="s">
        <v>51</v>
      </c>
      <c r="AK20" s="2" t="s">
        <v>52</v>
      </c>
    </row>
    <row r="21" spans="1:37">
      <c r="A21" s="20">
        <v>5</v>
      </c>
      <c r="B21" s="26" t="s">
        <v>90</v>
      </c>
      <c r="C21" s="21" t="s">
        <v>91</v>
      </c>
      <c r="D21" s="22" t="s">
        <v>92</v>
      </c>
      <c r="E21" s="23">
        <v>30.71</v>
      </c>
      <c r="F21" s="24" t="s">
        <v>80</v>
      </c>
      <c r="G21" s="25"/>
      <c r="H21" s="25"/>
      <c r="I21" s="25">
        <f>ROUND(E21*G21,2)</f>
        <v>0</v>
      </c>
      <c r="J21" s="25">
        <f>ROUND(E21*G21,2)</f>
        <v>0</v>
      </c>
      <c r="K21" s="73"/>
      <c r="L21" s="72"/>
      <c r="M21" s="46"/>
      <c r="N21" s="46"/>
      <c r="O21" s="47"/>
      <c r="P21" s="47"/>
      <c r="Q21" s="46"/>
      <c r="R21" s="46"/>
      <c r="S21" s="46"/>
      <c r="T21" s="48"/>
      <c r="U21" s="48"/>
      <c r="V21" s="48"/>
      <c r="W21" s="49"/>
      <c r="X21" s="50"/>
      <c r="Y21" s="50"/>
      <c r="Z21" s="47"/>
      <c r="AA21" s="50"/>
      <c r="AB21" s="47"/>
      <c r="AC21" s="47"/>
      <c r="AD21" s="47"/>
      <c r="AE21" s="47"/>
      <c r="AF21" s="47"/>
      <c r="AG21" s="47"/>
      <c r="AH21" s="47"/>
      <c r="AJ21" s="2" t="s">
        <v>93</v>
      </c>
      <c r="AK21" s="2" t="s">
        <v>52</v>
      </c>
    </row>
    <row r="22" spans="1:37">
      <c r="A22" s="62"/>
      <c r="B22" s="63"/>
      <c r="C22" s="64"/>
      <c r="D22" s="65" t="s">
        <v>94</v>
      </c>
      <c r="E22" s="66">
        <f>J22</f>
        <v>0</v>
      </c>
      <c r="F22" s="67"/>
      <c r="G22" s="68"/>
      <c r="H22" s="66">
        <f>SUM(H18:H21)</f>
        <v>0</v>
      </c>
      <c r="I22" s="66">
        <f>SUM(I18:I21)</f>
        <v>0</v>
      </c>
      <c r="J22" s="66">
        <f>SUM(J18:J21)</f>
        <v>0</v>
      </c>
      <c r="K22" s="72"/>
      <c r="L22" s="74"/>
      <c r="M22" s="46"/>
      <c r="N22" s="51"/>
      <c r="O22" s="47"/>
      <c r="P22" s="47"/>
      <c r="Q22" s="46"/>
      <c r="R22" s="46"/>
      <c r="S22" s="46"/>
      <c r="T22" s="48"/>
      <c r="U22" s="48"/>
      <c r="V22" s="48"/>
      <c r="W22" s="49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7">
      <c r="A23" s="52"/>
      <c r="B23" s="69"/>
      <c r="C23" s="50"/>
      <c r="D23" s="54"/>
      <c r="E23" s="46"/>
      <c r="F23" s="47"/>
      <c r="G23" s="55"/>
      <c r="H23" s="55"/>
      <c r="I23" s="55"/>
      <c r="J23" s="55"/>
      <c r="K23" s="72"/>
      <c r="L23" s="72"/>
      <c r="M23" s="46"/>
      <c r="N23" s="46"/>
      <c r="O23" s="47"/>
      <c r="P23" s="47"/>
      <c r="Q23" s="46"/>
      <c r="R23" s="46"/>
      <c r="S23" s="46"/>
      <c r="T23" s="48"/>
      <c r="U23" s="48"/>
      <c r="V23" s="48"/>
      <c r="W23" s="49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7">
      <c r="A24" s="56"/>
      <c r="B24" s="57" t="s">
        <v>46</v>
      </c>
      <c r="C24" s="57"/>
      <c r="D24" s="58"/>
      <c r="E24" s="59"/>
      <c r="F24" s="60"/>
      <c r="G24" s="61"/>
      <c r="H24" s="61"/>
      <c r="I24" s="61"/>
      <c r="J24" s="61"/>
      <c r="K24" s="72"/>
      <c r="L24" s="72"/>
      <c r="M24" s="46"/>
      <c r="N24" s="46"/>
      <c r="O24" s="47"/>
      <c r="P24" s="47"/>
      <c r="Q24" s="46"/>
      <c r="R24" s="46"/>
      <c r="S24" s="46"/>
      <c r="T24" s="48"/>
      <c r="U24" s="48"/>
      <c r="V24" s="48"/>
      <c r="W24" s="49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7" ht="25.5">
      <c r="A25" s="20">
        <v>6</v>
      </c>
      <c r="B25" s="26" t="s">
        <v>53</v>
      </c>
      <c r="C25" s="21" t="s">
        <v>95</v>
      </c>
      <c r="D25" s="22" t="s">
        <v>96</v>
      </c>
      <c r="E25" s="23">
        <v>22</v>
      </c>
      <c r="F25" s="24" t="s">
        <v>97</v>
      </c>
      <c r="G25" s="25"/>
      <c r="H25" s="25">
        <f>ROUND(E25*G25,2)</f>
        <v>0</v>
      </c>
      <c r="I25" s="25"/>
      <c r="J25" s="25">
        <f t="shared" ref="J25:J36" si="0">ROUND(E25*G25,2)</f>
        <v>0</v>
      </c>
      <c r="K25" s="73"/>
      <c r="L25" s="72"/>
      <c r="M25" s="46"/>
      <c r="N25" s="46"/>
      <c r="O25" s="47"/>
      <c r="P25" s="47"/>
      <c r="Q25" s="46"/>
      <c r="R25" s="46"/>
      <c r="S25" s="46"/>
      <c r="T25" s="48"/>
      <c r="U25" s="48"/>
      <c r="V25" s="48"/>
      <c r="W25" s="49"/>
      <c r="X25" s="50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J25" s="2" t="s">
        <v>51</v>
      </c>
      <c r="AK25" s="2" t="s">
        <v>52</v>
      </c>
    </row>
    <row r="26" spans="1:37">
      <c r="A26" s="20">
        <v>7</v>
      </c>
      <c r="B26" s="26" t="s">
        <v>90</v>
      </c>
      <c r="C26" s="21" t="s">
        <v>98</v>
      </c>
      <c r="D26" s="22" t="s">
        <v>99</v>
      </c>
      <c r="E26" s="23">
        <v>24</v>
      </c>
      <c r="F26" s="24" t="s">
        <v>100</v>
      </c>
      <c r="G26" s="25"/>
      <c r="H26" s="25"/>
      <c r="I26" s="25">
        <f>ROUND(E26*G26,2)</f>
        <v>0</v>
      </c>
      <c r="J26" s="25">
        <f t="shared" si="0"/>
        <v>0</v>
      </c>
      <c r="K26" s="73"/>
      <c r="L26" s="72"/>
      <c r="M26" s="46"/>
      <c r="N26" s="46"/>
      <c r="O26" s="47"/>
      <c r="P26" s="47"/>
      <c r="Q26" s="46"/>
      <c r="R26" s="46"/>
      <c r="S26" s="46"/>
      <c r="T26" s="48"/>
      <c r="U26" s="48"/>
      <c r="V26" s="48"/>
      <c r="W26" s="49"/>
      <c r="X26" s="50"/>
      <c r="Y26" s="50"/>
      <c r="Z26" s="47"/>
      <c r="AA26" s="50"/>
      <c r="AB26" s="47"/>
      <c r="AC26" s="47"/>
      <c r="AD26" s="47"/>
      <c r="AE26" s="47"/>
      <c r="AF26" s="47"/>
      <c r="AG26" s="47"/>
      <c r="AH26" s="47"/>
      <c r="AJ26" s="2" t="s">
        <v>93</v>
      </c>
      <c r="AK26" s="2" t="s">
        <v>52</v>
      </c>
    </row>
    <row r="27" spans="1:37" ht="25.5">
      <c r="A27" s="20">
        <v>8</v>
      </c>
      <c r="B27" s="26" t="s">
        <v>53</v>
      </c>
      <c r="C27" s="21" t="s">
        <v>101</v>
      </c>
      <c r="D27" s="22" t="s">
        <v>102</v>
      </c>
      <c r="E27" s="23">
        <v>1.619</v>
      </c>
      <c r="F27" s="24" t="s">
        <v>68</v>
      </c>
      <c r="G27" s="25"/>
      <c r="H27" s="25">
        <f t="shared" ref="H27:H36" si="1">ROUND(E27*G27,2)</f>
        <v>0</v>
      </c>
      <c r="I27" s="25"/>
      <c r="J27" s="25">
        <f t="shared" si="0"/>
        <v>0</v>
      </c>
      <c r="K27" s="73"/>
      <c r="L27" s="72"/>
      <c r="M27" s="46"/>
      <c r="N27" s="46"/>
      <c r="O27" s="47"/>
      <c r="P27" s="47"/>
      <c r="Q27" s="46"/>
      <c r="R27" s="46"/>
      <c r="S27" s="46"/>
      <c r="T27" s="48"/>
      <c r="U27" s="48"/>
      <c r="V27" s="48"/>
      <c r="W27" s="49"/>
      <c r="X27" s="50"/>
      <c r="Y27" s="50"/>
      <c r="Z27" s="47"/>
      <c r="AA27" s="47"/>
      <c r="AB27" s="47"/>
      <c r="AC27" s="47"/>
      <c r="AD27" s="47"/>
      <c r="AE27" s="47"/>
      <c r="AF27" s="47"/>
      <c r="AG27" s="47"/>
      <c r="AH27" s="47"/>
      <c r="AJ27" s="2" t="s">
        <v>51</v>
      </c>
      <c r="AK27" s="2" t="s">
        <v>52</v>
      </c>
    </row>
    <row r="28" spans="1:37">
      <c r="A28" s="20">
        <v>9</v>
      </c>
      <c r="B28" s="26" t="s">
        <v>103</v>
      </c>
      <c r="C28" s="21" t="s">
        <v>104</v>
      </c>
      <c r="D28" s="22" t="s">
        <v>105</v>
      </c>
      <c r="E28" s="23">
        <v>74.69</v>
      </c>
      <c r="F28" s="24" t="s">
        <v>80</v>
      </c>
      <c r="G28" s="25"/>
      <c r="H28" s="25">
        <f t="shared" si="1"/>
        <v>0</v>
      </c>
      <c r="I28" s="25"/>
      <c r="J28" s="25">
        <f t="shared" si="0"/>
        <v>0</v>
      </c>
      <c r="K28" s="73"/>
      <c r="L28" s="72"/>
      <c r="M28" s="46"/>
      <c r="N28" s="46"/>
      <c r="O28" s="47"/>
      <c r="P28" s="47"/>
      <c r="Q28" s="46"/>
      <c r="R28" s="46"/>
      <c r="S28" s="46"/>
      <c r="T28" s="48"/>
      <c r="U28" s="48"/>
      <c r="V28" s="48"/>
      <c r="W28" s="49"/>
      <c r="X28" s="50"/>
      <c r="Y28" s="50"/>
      <c r="Z28" s="47"/>
      <c r="AA28" s="47"/>
      <c r="AB28" s="47"/>
      <c r="AC28" s="47"/>
      <c r="AD28" s="47"/>
      <c r="AE28" s="47"/>
      <c r="AF28" s="47"/>
      <c r="AG28" s="47"/>
      <c r="AH28" s="47"/>
      <c r="AJ28" s="2" t="s">
        <v>51</v>
      </c>
      <c r="AK28" s="2" t="s">
        <v>52</v>
      </c>
    </row>
    <row r="29" spans="1:37">
      <c r="A29" s="20">
        <v>10</v>
      </c>
      <c r="B29" s="26" t="s">
        <v>103</v>
      </c>
      <c r="C29" s="21" t="s">
        <v>106</v>
      </c>
      <c r="D29" s="22" t="s">
        <v>107</v>
      </c>
      <c r="E29" s="23">
        <v>74.69</v>
      </c>
      <c r="F29" s="24" t="s">
        <v>80</v>
      </c>
      <c r="G29" s="25"/>
      <c r="H29" s="25">
        <f t="shared" si="1"/>
        <v>0</v>
      </c>
      <c r="I29" s="25"/>
      <c r="J29" s="25">
        <f t="shared" si="0"/>
        <v>0</v>
      </c>
      <c r="K29" s="73"/>
      <c r="L29" s="72"/>
      <c r="M29" s="46"/>
      <c r="N29" s="46"/>
      <c r="O29" s="47"/>
      <c r="P29" s="47"/>
      <c r="Q29" s="46"/>
      <c r="R29" s="46"/>
      <c r="S29" s="46"/>
      <c r="T29" s="48"/>
      <c r="U29" s="48"/>
      <c r="V29" s="48"/>
      <c r="W29" s="49"/>
      <c r="X29" s="50"/>
      <c r="Y29" s="50"/>
      <c r="Z29" s="47"/>
      <c r="AA29" s="47"/>
      <c r="AB29" s="47"/>
      <c r="AC29" s="47"/>
      <c r="AD29" s="47"/>
      <c r="AE29" s="47"/>
      <c r="AF29" s="47"/>
      <c r="AG29" s="47"/>
      <c r="AH29" s="47"/>
      <c r="AJ29" s="2" t="s">
        <v>51</v>
      </c>
      <c r="AK29" s="2" t="s">
        <v>52</v>
      </c>
    </row>
    <row r="30" spans="1:37">
      <c r="A30" s="20">
        <v>11</v>
      </c>
      <c r="B30" s="26" t="s">
        <v>103</v>
      </c>
      <c r="C30" s="21" t="s">
        <v>108</v>
      </c>
      <c r="D30" s="22" t="s">
        <v>109</v>
      </c>
      <c r="E30" s="23">
        <v>74.69</v>
      </c>
      <c r="F30" s="24" t="s">
        <v>80</v>
      </c>
      <c r="G30" s="25"/>
      <c r="H30" s="25">
        <f t="shared" si="1"/>
        <v>0</v>
      </c>
      <c r="I30" s="25"/>
      <c r="J30" s="25">
        <f t="shared" si="0"/>
        <v>0</v>
      </c>
      <c r="K30" s="73"/>
      <c r="L30" s="72"/>
      <c r="M30" s="46"/>
      <c r="N30" s="46"/>
      <c r="O30" s="47"/>
      <c r="P30" s="47"/>
      <c r="Q30" s="46"/>
      <c r="R30" s="46"/>
      <c r="S30" s="46"/>
      <c r="T30" s="48"/>
      <c r="U30" s="48"/>
      <c r="V30" s="48"/>
      <c r="W30" s="49"/>
      <c r="X30" s="50"/>
      <c r="Y30" s="50"/>
      <c r="Z30" s="47"/>
      <c r="AA30" s="47"/>
      <c r="AB30" s="47"/>
      <c r="AC30" s="47"/>
      <c r="AD30" s="47"/>
      <c r="AE30" s="47"/>
      <c r="AF30" s="47"/>
      <c r="AG30" s="47"/>
      <c r="AH30" s="47"/>
      <c r="AJ30" s="2" t="s">
        <v>51</v>
      </c>
      <c r="AK30" s="2" t="s">
        <v>52</v>
      </c>
    </row>
    <row r="31" spans="1:37" ht="25.5">
      <c r="A31" s="20">
        <v>12</v>
      </c>
      <c r="B31" s="26" t="s">
        <v>47</v>
      </c>
      <c r="C31" s="21" t="s">
        <v>48</v>
      </c>
      <c r="D31" s="22" t="s">
        <v>49</v>
      </c>
      <c r="E31" s="23">
        <v>5.1479999999999997</v>
      </c>
      <c r="F31" s="24" t="s">
        <v>50</v>
      </c>
      <c r="G31" s="25"/>
      <c r="H31" s="25">
        <f t="shared" si="1"/>
        <v>0</v>
      </c>
      <c r="I31" s="25"/>
      <c r="J31" s="25">
        <f t="shared" si="0"/>
        <v>0</v>
      </c>
      <c r="K31" s="73"/>
      <c r="L31" s="72"/>
      <c r="M31" s="46"/>
      <c r="N31" s="46"/>
      <c r="O31" s="47"/>
      <c r="P31" s="47"/>
      <c r="Q31" s="46"/>
      <c r="R31" s="46"/>
      <c r="S31" s="46"/>
      <c r="T31" s="48"/>
      <c r="U31" s="48"/>
      <c r="V31" s="48"/>
      <c r="W31" s="49"/>
      <c r="X31" s="50"/>
      <c r="Y31" s="50"/>
      <c r="Z31" s="47"/>
      <c r="AA31" s="47"/>
      <c r="AB31" s="47"/>
      <c r="AC31" s="47"/>
      <c r="AD31" s="47"/>
      <c r="AE31" s="47"/>
      <c r="AF31" s="47"/>
      <c r="AG31" s="47"/>
      <c r="AH31" s="47"/>
      <c r="AJ31" s="2" t="s">
        <v>51</v>
      </c>
      <c r="AK31" s="2" t="s">
        <v>52</v>
      </c>
    </row>
    <row r="32" spans="1:37">
      <c r="A32" s="20">
        <v>13</v>
      </c>
      <c r="B32" s="26" t="s">
        <v>53</v>
      </c>
      <c r="C32" s="21" t="s">
        <v>54</v>
      </c>
      <c r="D32" s="22" t="s">
        <v>55</v>
      </c>
      <c r="E32" s="23">
        <v>5.1479999999999997</v>
      </c>
      <c r="F32" s="24" t="s">
        <v>50</v>
      </c>
      <c r="G32" s="25"/>
      <c r="H32" s="25">
        <f t="shared" si="1"/>
        <v>0</v>
      </c>
      <c r="I32" s="25"/>
      <c r="J32" s="25">
        <f t="shared" si="0"/>
        <v>0</v>
      </c>
      <c r="K32" s="73"/>
      <c r="L32" s="72"/>
      <c r="M32" s="46"/>
      <c r="N32" s="46"/>
      <c r="O32" s="47"/>
      <c r="P32" s="47"/>
      <c r="Q32" s="46"/>
      <c r="R32" s="46"/>
      <c r="S32" s="46"/>
      <c r="T32" s="48"/>
      <c r="U32" s="48"/>
      <c r="V32" s="48"/>
      <c r="W32" s="49"/>
      <c r="X32" s="50"/>
      <c r="Y32" s="50"/>
      <c r="Z32" s="47"/>
      <c r="AA32" s="47"/>
      <c r="AB32" s="47"/>
      <c r="AC32" s="47"/>
      <c r="AD32" s="47"/>
      <c r="AE32" s="47"/>
      <c r="AF32" s="47"/>
      <c r="AG32" s="47"/>
      <c r="AH32" s="47"/>
      <c r="AJ32" s="2" t="s">
        <v>51</v>
      </c>
      <c r="AK32" s="2" t="s">
        <v>52</v>
      </c>
    </row>
    <row r="33" spans="1:37">
      <c r="A33" s="20">
        <v>14</v>
      </c>
      <c r="B33" s="26" t="s">
        <v>56</v>
      </c>
      <c r="C33" s="21" t="s">
        <v>57</v>
      </c>
      <c r="D33" s="22" t="s">
        <v>58</v>
      </c>
      <c r="E33" s="23">
        <v>5.1479999999999997</v>
      </c>
      <c r="F33" s="24" t="s">
        <v>50</v>
      </c>
      <c r="G33" s="25"/>
      <c r="H33" s="25">
        <f t="shared" si="1"/>
        <v>0</v>
      </c>
      <c r="I33" s="25"/>
      <c r="J33" s="25">
        <f t="shared" si="0"/>
        <v>0</v>
      </c>
      <c r="K33" s="73"/>
      <c r="L33" s="72"/>
      <c r="M33" s="46"/>
      <c r="N33" s="46"/>
      <c r="O33" s="47"/>
      <c r="P33" s="47"/>
      <c r="Q33" s="46"/>
      <c r="R33" s="46"/>
      <c r="S33" s="46"/>
      <c r="T33" s="48"/>
      <c r="U33" s="48"/>
      <c r="V33" s="48"/>
      <c r="W33" s="49"/>
      <c r="X33" s="50"/>
      <c r="Y33" s="50"/>
      <c r="Z33" s="47"/>
      <c r="AA33" s="47"/>
      <c r="AB33" s="47"/>
      <c r="AC33" s="47"/>
      <c r="AD33" s="47"/>
      <c r="AE33" s="47"/>
      <c r="AF33" s="47"/>
      <c r="AG33" s="47"/>
      <c r="AH33" s="47"/>
      <c r="AJ33" s="2" t="s">
        <v>51</v>
      </c>
      <c r="AK33" s="2" t="s">
        <v>52</v>
      </c>
    </row>
    <row r="34" spans="1:37" ht="25.5">
      <c r="A34" s="20">
        <v>15</v>
      </c>
      <c r="B34" s="26" t="s">
        <v>47</v>
      </c>
      <c r="C34" s="21" t="s">
        <v>59</v>
      </c>
      <c r="D34" s="22" t="s">
        <v>60</v>
      </c>
      <c r="E34" s="23">
        <v>5.1479999999999997</v>
      </c>
      <c r="F34" s="24" t="s">
        <v>50</v>
      </c>
      <c r="G34" s="25"/>
      <c r="H34" s="25">
        <f t="shared" si="1"/>
        <v>0</v>
      </c>
      <c r="I34" s="25"/>
      <c r="J34" s="25">
        <f t="shared" si="0"/>
        <v>0</v>
      </c>
      <c r="K34" s="73"/>
      <c r="L34" s="72"/>
      <c r="M34" s="46"/>
      <c r="N34" s="46"/>
      <c r="O34" s="47"/>
      <c r="P34" s="47"/>
      <c r="Q34" s="46"/>
      <c r="R34" s="46"/>
      <c r="S34" s="46"/>
      <c r="T34" s="48"/>
      <c r="U34" s="48"/>
      <c r="V34" s="48"/>
      <c r="W34" s="49"/>
      <c r="X34" s="50"/>
      <c r="Y34" s="50"/>
      <c r="Z34" s="47"/>
      <c r="AA34" s="47"/>
      <c r="AB34" s="47"/>
      <c r="AC34" s="47"/>
      <c r="AD34" s="47"/>
      <c r="AE34" s="47"/>
      <c r="AF34" s="47"/>
      <c r="AG34" s="47"/>
      <c r="AH34" s="47"/>
      <c r="AJ34" s="2" t="s">
        <v>51</v>
      </c>
      <c r="AK34" s="2" t="s">
        <v>52</v>
      </c>
    </row>
    <row r="35" spans="1:37">
      <c r="A35" s="20">
        <v>16</v>
      </c>
      <c r="B35" s="26" t="s">
        <v>110</v>
      </c>
      <c r="C35" s="21" t="s">
        <v>111</v>
      </c>
      <c r="D35" s="22" t="s">
        <v>112</v>
      </c>
      <c r="E35" s="23"/>
      <c r="F35" s="24" t="s">
        <v>42</v>
      </c>
      <c r="G35" s="25"/>
      <c r="H35" s="25">
        <f t="shared" si="1"/>
        <v>0</v>
      </c>
      <c r="I35" s="25"/>
      <c r="J35" s="25">
        <f t="shared" si="0"/>
        <v>0</v>
      </c>
      <c r="K35" s="73"/>
      <c r="L35" s="72"/>
      <c r="M35" s="46"/>
      <c r="N35" s="46"/>
      <c r="O35" s="47"/>
      <c r="P35" s="47"/>
      <c r="Q35" s="46"/>
      <c r="R35" s="46"/>
      <c r="S35" s="46"/>
      <c r="T35" s="48"/>
      <c r="U35" s="48"/>
      <c r="V35" s="48"/>
      <c r="W35" s="49"/>
      <c r="X35" s="50"/>
      <c r="Y35" s="50"/>
      <c r="Z35" s="47"/>
      <c r="AA35" s="47"/>
      <c r="AB35" s="47"/>
      <c r="AC35" s="47"/>
      <c r="AD35" s="47"/>
      <c r="AE35" s="47"/>
      <c r="AF35" s="47"/>
      <c r="AG35" s="47"/>
      <c r="AH35" s="47"/>
      <c r="AJ35" s="2" t="s">
        <v>51</v>
      </c>
      <c r="AK35" s="2" t="s">
        <v>52</v>
      </c>
    </row>
    <row r="36" spans="1:37">
      <c r="A36" s="20">
        <v>17</v>
      </c>
      <c r="B36" s="26" t="s">
        <v>53</v>
      </c>
      <c r="C36" s="21" t="s">
        <v>113</v>
      </c>
      <c r="D36" s="22" t="s">
        <v>114</v>
      </c>
      <c r="E36" s="23">
        <v>19.581</v>
      </c>
      <c r="F36" s="24" t="s">
        <v>50</v>
      </c>
      <c r="G36" s="25"/>
      <c r="H36" s="25">
        <f t="shared" si="1"/>
        <v>0</v>
      </c>
      <c r="I36" s="25"/>
      <c r="J36" s="25">
        <f t="shared" si="0"/>
        <v>0</v>
      </c>
      <c r="K36" s="73"/>
      <c r="L36" s="72"/>
      <c r="M36" s="46"/>
      <c r="N36" s="46"/>
      <c r="O36" s="47"/>
      <c r="P36" s="47"/>
      <c r="Q36" s="46"/>
      <c r="R36" s="46"/>
      <c r="S36" s="46"/>
      <c r="T36" s="48"/>
      <c r="U36" s="48"/>
      <c r="V36" s="48"/>
      <c r="W36" s="49"/>
      <c r="X36" s="50"/>
      <c r="Y36" s="50"/>
      <c r="Z36" s="47"/>
      <c r="AA36" s="47"/>
      <c r="AB36" s="47"/>
      <c r="AC36" s="47"/>
      <c r="AD36" s="47"/>
      <c r="AE36" s="47"/>
      <c r="AF36" s="47"/>
      <c r="AG36" s="47"/>
      <c r="AH36" s="47"/>
      <c r="AJ36" s="2" t="s">
        <v>51</v>
      </c>
      <c r="AK36" s="2" t="s">
        <v>52</v>
      </c>
    </row>
    <row r="37" spans="1:37">
      <c r="A37" s="62"/>
      <c r="B37" s="63"/>
      <c r="C37" s="64"/>
      <c r="D37" s="65" t="s">
        <v>69</v>
      </c>
      <c r="E37" s="66">
        <f>J37</f>
        <v>0</v>
      </c>
      <c r="F37" s="67"/>
      <c r="G37" s="68"/>
      <c r="H37" s="66">
        <f>SUM(H24:H36)</f>
        <v>0</v>
      </c>
      <c r="I37" s="66">
        <f>SUM(I24:I36)</f>
        <v>0</v>
      </c>
      <c r="J37" s="66">
        <f>SUM(J24:J36)</f>
        <v>0</v>
      </c>
      <c r="K37" s="72"/>
      <c r="L37" s="74"/>
      <c r="M37" s="46"/>
      <c r="N37" s="51"/>
      <c r="O37" s="47"/>
      <c r="P37" s="47"/>
      <c r="Q37" s="46"/>
      <c r="R37" s="46"/>
      <c r="S37" s="46"/>
      <c r="T37" s="48"/>
      <c r="U37" s="48"/>
      <c r="V37" s="48"/>
      <c r="W37" s="4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7">
      <c r="A38" s="52"/>
      <c r="B38" s="69"/>
      <c r="C38" s="50"/>
      <c r="D38" s="54"/>
      <c r="E38" s="46"/>
      <c r="F38" s="47"/>
      <c r="G38" s="55"/>
      <c r="H38" s="55"/>
      <c r="I38" s="55"/>
      <c r="J38" s="55"/>
      <c r="K38" s="72"/>
      <c r="L38" s="72"/>
      <c r="M38" s="46"/>
      <c r="N38" s="46"/>
      <c r="O38" s="47"/>
      <c r="P38" s="47"/>
      <c r="Q38" s="46"/>
      <c r="R38" s="46"/>
      <c r="S38" s="46"/>
      <c r="T38" s="48"/>
      <c r="U38" s="48"/>
      <c r="V38" s="48"/>
      <c r="W38" s="49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7">
      <c r="A39" s="52"/>
      <c r="B39" s="69"/>
      <c r="C39" s="50"/>
      <c r="D39" s="75" t="s">
        <v>70</v>
      </c>
      <c r="E39" s="51">
        <f>J39</f>
        <v>0</v>
      </c>
      <c r="F39" s="47"/>
      <c r="G39" s="55"/>
      <c r="H39" s="76">
        <f>+H16+H22+H37</f>
        <v>0</v>
      </c>
      <c r="I39" s="76">
        <f>+I16+I22+I37</f>
        <v>0</v>
      </c>
      <c r="J39" s="76">
        <f>+J16+J22+J37</f>
        <v>0</v>
      </c>
      <c r="K39" s="72"/>
      <c r="L39" s="74"/>
      <c r="M39" s="46"/>
      <c r="N39" s="51"/>
      <c r="O39" s="47"/>
      <c r="P39" s="47"/>
      <c r="Q39" s="46"/>
      <c r="R39" s="46"/>
      <c r="S39" s="46"/>
      <c r="T39" s="48"/>
      <c r="U39" s="48"/>
      <c r="V39" s="48"/>
      <c r="W39" s="49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7">
      <c r="A40" s="52"/>
      <c r="B40" s="69"/>
      <c r="C40" s="50"/>
      <c r="D40" s="54"/>
      <c r="E40" s="46"/>
      <c r="F40" s="47"/>
      <c r="G40" s="55"/>
      <c r="H40" s="55"/>
      <c r="I40" s="55"/>
      <c r="J40" s="55"/>
      <c r="K40" s="72"/>
      <c r="L40" s="72"/>
      <c r="M40" s="46"/>
      <c r="N40" s="46"/>
      <c r="O40" s="47"/>
      <c r="P40" s="47"/>
      <c r="Q40" s="46"/>
      <c r="R40" s="46"/>
      <c r="S40" s="46"/>
      <c r="T40" s="48"/>
      <c r="U40" s="48"/>
      <c r="V40" s="48"/>
      <c r="W40" s="49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7">
      <c r="A41" s="52"/>
      <c r="B41" s="53" t="s">
        <v>115</v>
      </c>
      <c r="C41" s="50"/>
      <c r="D41" s="54"/>
      <c r="E41" s="46"/>
      <c r="F41" s="47"/>
      <c r="G41" s="55"/>
      <c r="H41" s="55"/>
      <c r="I41" s="55"/>
      <c r="J41" s="55"/>
      <c r="K41" s="72"/>
      <c r="L41" s="72"/>
      <c r="M41" s="46"/>
      <c r="N41" s="46"/>
      <c r="O41" s="47"/>
      <c r="P41" s="47"/>
      <c r="Q41" s="46"/>
      <c r="R41" s="46"/>
      <c r="S41" s="46"/>
      <c r="T41" s="48"/>
      <c r="U41" s="48"/>
      <c r="V41" s="48"/>
      <c r="W41" s="4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7">
      <c r="A42" s="56"/>
      <c r="B42" s="57" t="s">
        <v>116</v>
      </c>
      <c r="C42" s="57"/>
      <c r="D42" s="58"/>
      <c r="E42" s="59"/>
      <c r="F42" s="60"/>
      <c r="G42" s="61"/>
      <c r="H42" s="61"/>
      <c r="I42" s="61"/>
      <c r="J42" s="61"/>
      <c r="K42" s="72"/>
      <c r="L42" s="72"/>
      <c r="M42" s="46"/>
      <c r="N42" s="46"/>
      <c r="O42" s="47"/>
      <c r="P42" s="47"/>
      <c r="Q42" s="46"/>
      <c r="R42" s="46"/>
      <c r="S42" s="46"/>
      <c r="T42" s="48"/>
      <c r="U42" s="48"/>
      <c r="V42" s="48"/>
      <c r="W42" s="49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7">
      <c r="A43" s="20">
        <v>18</v>
      </c>
      <c r="B43" s="26" t="s">
        <v>117</v>
      </c>
      <c r="C43" s="21" t="s">
        <v>118</v>
      </c>
      <c r="D43" s="22" t="s">
        <v>119</v>
      </c>
      <c r="E43" s="23">
        <v>50.05</v>
      </c>
      <c r="F43" s="24" t="s">
        <v>80</v>
      </c>
      <c r="G43" s="25"/>
      <c r="H43" s="25">
        <f>ROUND(E43*G43,2)</f>
        <v>0</v>
      </c>
      <c r="I43" s="25"/>
      <c r="J43" s="25">
        <f>ROUND(E43*G43,2)</f>
        <v>0</v>
      </c>
      <c r="K43" s="73"/>
      <c r="L43" s="72"/>
      <c r="M43" s="46"/>
      <c r="N43" s="46"/>
      <c r="O43" s="47"/>
      <c r="P43" s="47"/>
      <c r="Q43" s="46"/>
      <c r="R43" s="46"/>
      <c r="S43" s="46"/>
      <c r="T43" s="48"/>
      <c r="U43" s="48"/>
      <c r="V43" s="48"/>
      <c r="W43" s="49"/>
      <c r="X43" s="50"/>
      <c r="Y43" s="50"/>
      <c r="Z43" s="47"/>
      <c r="AA43" s="47"/>
      <c r="AB43" s="47"/>
      <c r="AC43" s="47"/>
      <c r="AD43" s="47"/>
      <c r="AE43" s="47"/>
      <c r="AF43" s="47"/>
      <c r="AG43" s="47"/>
      <c r="AH43" s="47"/>
      <c r="AJ43" s="2" t="s">
        <v>120</v>
      </c>
      <c r="AK43" s="2" t="s">
        <v>52</v>
      </c>
    </row>
    <row r="44" spans="1:37">
      <c r="A44" s="20">
        <v>19</v>
      </c>
      <c r="B44" s="26" t="s">
        <v>90</v>
      </c>
      <c r="C44" s="21" t="s">
        <v>121</v>
      </c>
      <c r="D44" s="22" t="s">
        <v>122</v>
      </c>
      <c r="E44" s="23">
        <v>1</v>
      </c>
      <c r="F44" s="24" t="s">
        <v>68</v>
      </c>
      <c r="G44" s="25"/>
      <c r="H44" s="25"/>
      <c r="I44" s="25">
        <f>ROUND(E44*G44,2)</f>
        <v>0</v>
      </c>
      <c r="J44" s="25">
        <f>ROUND(E44*G44,2)</f>
        <v>0</v>
      </c>
      <c r="K44" s="73"/>
      <c r="L44" s="72"/>
      <c r="M44" s="46"/>
      <c r="N44" s="46"/>
      <c r="O44" s="47"/>
      <c r="P44" s="47"/>
      <c r="Q44" s="46"/>
      <c r="R44" s="46"/>
      <c r="S44" s="46"/>
      <c r="T44" s="48"/>
      <c r="U44" s="48"/>
      <c r="V44" s="48"/>
      <c r="W44" s="49"/>
      <c r="X44" s="50"/>
      <c r="Y44" s="50"/>
      <c r="Z44" s="47"/>
      <c r="AA44" s="50"/>
      <c r="AB44" s="47"/>
      <c r="AC44" s="47"/>
      <c r="AD44" s="47"/>
      <c r="AE44" s="47"/>
      <c r="AF44" s="47"/>
      <c r="AG44" s="47"/>
      <c r="AH44" s="47"/>
      <c r="AJ44" s="2" t="s">
        <v>123</v>
      </c>
      <c r="AK44" s="2" t="s">
        <v>52</v>
      </c>
    </row>
    <row r="45" spans="1:37" ht="25.5">
      <c r="A45" s="20">
        <v>20</v>
      </c>
      <c r="B45" s="26" t="s">
        <v>117</v>
      </c>
      <c r="C45" s="21" t="s">
        <v>124</v>
      </c>
      <c r="D45" s="22" t="s">
        <v>125</v>
      </c>
      <c r="E45" s="23"/>
      <c r="F45" s="24" t="s">
        <v>42</v>
      </c>
      <c r="G45" s="25"/>
      <c r="H45" s="25">
        <f>ROUND(E45*G45,2)</f>
        <v>0</v>
      </c>
      <c r="I45" s="25"/>
      <c r="J45" s="25">
        <f>ROUND(E45*G45,2)</f>
        <v>0</v>
      </c>
      <c r="K45" s="73"/>
      <c r="L45" s="72"/>
      <c r="M45" s="46"/>
      <c r="N45" s="46"/>
      <c r="O45" s="47"/>
      <c r="P45" s="47"/>
      <c r="Q45" s="46"/>
      <c r="R45" s="46"/>
      <c r="S45" s="46"/>
      <c r="T45" s="48"/>
      <c r="U45" s="48"/>
      <c r="V45" s="48"/>
      <c r="W45" s="49"/>
      <c r="X45" s="50"/>
      <c r="Y45" s="50"/>
      <c r="Z45" s="47"/>
      <c r="AA45" s="47"/>
      <c r="AB45" s="47"/>
      <c r="AC45" s="47"/>
      <c r="AD45" s="47"/>
      <c r="AE45" s="47"/>
      <c r="AF45" s="47"/>
      <c r="AG45" s="47"/>
      <c r="AH45" s="47"/>
      <c r="AJ45" s="2" t="s">
        <v>120</v>
      </c>
      <c r="AK45" s="2" t="s">
        <v>52</v>
      </c>
    </row>
    <row r="46" spans="1:37">
      <c r="A46" s="62"/>
      <c r="B46" s="63"/>
      <c r="C46" s="64"/>
      <c r="D46" s="65" t="s">
        <v>126</v>
      </c>
      <c r="E46" s="66">
        <f>J46</f>
        <v>0</v>
      </c>
      <c r="F46" s="67"/>
      <c r="G46" s="68"/>
      <c r="H46" s="66">
        <f>SUM(H41:H45)</f>
        <v>0</v>
      </c>
      <c r="I46" s="66">
        <f>SUM(I41:I45)</f>
        <v>0</v>
      </c>
      <c r="J46" s="66">
        <f>SUM(J41:J45)</f>
        <v>0</v>
      </c>
      <c r="K46" s="72"/>
      <c r="L46" s="74"/>
      <c r="M46" s="46"/>
      <c r="N46" s="51"/>
      <c r="O46" s="47"/>
      <c r="P46" s="47"/>
      <c r="Q46" s="46"/>
      <c r="R46" s="46"/>
      <c r="S46" s="46"/>
      <c r="T46" s="48"/>
      <c r="U46" s="48"/>
      <c r="V46" s="48"/>
      <c r="W46" s="49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7">
      <c r="A47" s="52"/>
      <c r="B47" s="69"/>
      <c r="C47" s="50"/>
      <c r="D47" s="54"/>
      <c r="E47" s="46"/>
      <c r="F47" s="47"/>
      <c r="G47" s="55"/>
      <c r="H47" s="55"/>
      <c r="I47" s="55"/>
      <c r="J47" s="55"/>
      <c r="K47" s="72"/>
      <c r="L47" s="72"/>
      <c r="M47" s="46"/>
      <c r="N47" s="46"/>
      <c r="O47" s="47"/>
      <c r="P47" s="47"/>
      <c r="Q47" s="46"/>
      <c r="R47" s="46"/>
      <c r="S47" s="46"/>
      <c r="T47" s="48"/>
      <c r="U47" s="48"/>
      <c r="V47" s="48"/>
      <c r="W47" s="49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37">
      <c r="A48" s="56"/>
      <c r="B48" s="57" t="s">
        <v>127</v>
      </c>
      <c r="C48" s="57"/>
      <c r="D48" s="58"/>
      <c r="E48" s="59"/>
      <c r="F48" s="60"/>
      <c r="G48" s="61"/>
      <c r="H48" s="61"/>
      <c r="I48" s="61"/>
      <c r="J48" s="61"/>
      <c r="K48" s="72"/>
      <c r="L48" s="72"/>
      <c r="M48" s="46"/>
      <c r="N48" s="46"/>
      <c r="O48" s="47"/>
      <c r="P48" s="47"/>
      <c r="Q48" s="46"/>
      <c r="R48" s="46"/>
      <c r="S48" s="46"/>
      <c r="T48" s="48"/>
      <c r="U48" s="48"/>
      <c r="V48" s="48"/>
      <c r="W48" s="49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7" ht="25.5">
      <c r="A49" s="20">
        <v>21</v>
      </c>
      <c r="B49" s="26" t="s">
        <v>128</v>
      </c>
      <c r="C49" s="21" t="s">
        <v>129</v>
      </c>
      <c r="D49" s="22" t="s">
        <v>130</v>
      </c>
      <c r="E49" s="23">
        <v>50.05</v>
      </c>
      <c r="F49" s="24" t="s">
        <v>80</v>
      </c>
      <c r="G49" s="25"/>
      <c r="H49" s="25">
        <f t="shared" ref="H49:H61" si="2">ROUND(E49*G49,2)</f>
        <v>0</v>
      </c>
      <c r="I49" s="25"/>
      <c r="J49" s="25">
        <f t="shared" ref="J49:J61" si="3">ROUND(E49*G49,2)</f>
        <v>0</v>
      </c>
      <c r="K49" s="73"/>
      <c r="L49" s="72"/>
      <c r="M49" s="46"/>
      <c r="N49" s="46"/>
      <c r="O49" s="47"/>
      <c r="P49" s="47"/>
      <c r="Q49" s="46"/>
      <c r="R49" s="46"/>
      <c r="S49" s="46"/>
      <c r="T49" s="48"/>
      <c r="U49" s="48"/>
      <c r="V49" s="48"/>
      <c r="W49" s="49"/>
      <c r="X49" s="50"/>
      <c r="Y49" s="50"/>
      <c r="Z49" s="47"/>
      <c r="AA49" s="47"/>
      <c r="AB49" s="47"/>
      <c r="AC49" s="47"/>
      <c r="AD49" s="47"/>
      <c r="AE49" s="47"/>
      <c r="AF49" s="47"/>
      <c r="AG49" s="47"/>
      <c r="AH49" s="47"/>
      <c r="AJ49" s="2" t="s">
        <v>120</v>
      </c>
      <c r="AK49" s="2" t="s">
        <v>52</v>
      </c>
    </row>
    <row r="50" spans="1:37">
      <c r="A50" s="20">
        <v>22</v>
      </c>
      <c r="B50" s="26" t="s">
        <v>128</v>
      </c>
      <c r="C50" s="21" t="s">
        <v>131</v>
      </c>
      <c r="D50" s="22" t="s">
        <v>132</v>
      </c>
      <c r="E50" s="23">
        <v>15.4</v>
      </c>
      <c r="F50" s="24" t="s">
        <v>97</v>
      </c>
      <c r="G50" s="25"/>
      <c r="H50" s="25">
        <f t="shared" si="2"/>
        <v>0</v>
      </c>
      <c r="I50" s="25"/>
      <c r="J50" s="25">
        <f t="shared" si="3"/>
        <v>0</v>
      </c>
      <c r="K50" s="73"/>
      <c r="L50" s="72"/>
      <c r="M50" s="46"/>
      <c r="N50" s="46"/>
      <c r="O50" s="47"/>
      <c r="P50" s="47"/>
      <c r="Q50" s="46"/>
      <c r="R50" s="46"/>
      <c r="S50" s="46"/>
      <c r="T50" s="48"/>
      <c r="U50" s="48"/>
      <c r="V50" s="48"/>
      <c r="W50" s="49"/>
      <c r="X50" s="50"/>
      <c r="Y50" s="50"/>
      <c r="Z50" s="47"/>
      <c r="AA50" s="47"/>
      <c r="AB50" s="47"/>
      <c r="AC50" s="47"/>
      <c r="AD50" s="47"/>
      <c r="AE50" s="47"/>
      <c r="AF50" s="47"/>
      <c r="AG50" s="47"/>
      <c r="AH50" s="47"/>
      <c r="AJ50" s="2" t="s">
        <v>120</v>
      </c>
      <c r="AK50" s="2" t="s">
        <v>52</v>
      </c>
    </row>
    <row r="51" spans="1:37">
      <c r="A51" s="20">
        <v>23</v>
      </c>
      <c r="B51" s="26" t="s">
        <v>128</v>
      </c>
      <c r="C51" s="21" t="s">
        <v>133</v>
      </c>
      <c r="D51" s="22" t="s">
        <v>134</v>
      </c>
      <c r="E51" s="23">
        <v>15.4</v>
      </c>
      <c r="F51" s="24" t="s">
        <v>97</v>
      </c>
      <c r="G51" s="25"/>
      <c r="H51" s="25">
        <f t="shared" si="2"/>
        <v>0</v>
      </c>
      <c r="I51" s="25"/>
      <c r="J51" s="25">
        <f t="shared" si="3"/>
        <v>0</v>
      </c>
      <c r="K51" s="73"/>
      <c r="L51" s="72"/>
      <c r="M51" s="46"/>
      <c r="N51" s="46"/>
      <c r="O51" s="47"/>
      <c r="P51" s="47"/>
      <c r="Q51" s="46"/>
      <c r="R51" s="46"/>
      <c r="S51" s="46"/>
      <c r="T51" s="48"/>
      <c r="U51" s="48"/>
      <c r="V51" s="48"/>
      <c r="W51" s="49"/>
      <c r="X51" s="50"/>
      <c r="Y51" s="50"/>
      <c r="Z51" s="47"/>
      <c r="AA51" s="47"/>
      <c r="AB51" s="47"/>
      <c r="AC51" s="47"/>
      <c r="AD51" s="47"/>
      <c r="AE51" s="47"/>
      <c r="AF51" s="47"/>
      <c r="AG51" s="47"/>
      <c r="AH51" s="47"/>
      <c r="AJ51" s="2" t="s">
        <v>120</v>
      </c>
      <c r="AK51" s="2" t="s">
        <v>52</v>
      </c>
    </row>
    <row r="52" spans="1:37">
      <c r="A52" s="20">
        <v>24</v>
      </c>
      <c r="B52" s="26" t="s">
        <v>128</v>
      </c>
      <c r="C52" s="21" t="s">
        <v>135</v>
      </c>
      <c r="D52" s="22" t="s">
        <v>136</v>
      </c>
      <c r="E52" s="23">
        <v>2</v>
      </c>
      <c r="F52" s="24" t="s">
        <v>100</v>
      </c>
      <c r="G52" s="25"/>
      <c r="H52" s="25">
        <f t="shared" si="2"/>
        <v>0</v>
      </c>
      <c r="I52" s="25"/>
      <c r="J52" s="25">
        <f t="shared" si="3"/>
        <v>0</v>
      </c>
      <c r="K52" s="73"/>
      <c r="L52" s="72"/>
      <c r="M52" s="46"/>
      <c r="N52" s="46"/>
      <c r="O52" s="47"/>
      <c r="P52" s="47"/>
      <c r="Q52" s="46"/>
      <c r="R52" s="46"/>
      <c r="S52" s="46"/>
      <c r="T52" s="48"/>
      <c r="U52" s="48"/>
      <c r="V52" s="48"/>
      <c r="W52" s="49"/>
      <c r="X52" s="50"/>
      <c r="Y52" s="50"/>
      <c r="Z52" s="47"/>
      <c r="AA52" s="47"/>
      <c r="AB52" s="47"/>
      <c r="AC52" s="47"/>
      <c r="AD52" s="47"/>
      <c r="AE52" s="47"/>
      <c r="AF52" s="47"/>
      <c r="AG52" s="47"/>
      <c r="AH52" s="47"/>
      <c r="AJ52" s="2" t="s">
        <v>120</v>
      </c>
      <c r="AK52" s="2" t="s">
        <v>52</v>
      </c>
    </row>
    <row r="53" spans="1:37">
      <c r="A53" s="20">
        <v>25</v>
      </c>
      <c r="B53" s="26" t="s">
        <v>128</v>
      </c>
      <c r="C53" s="21" t="s">
        <v>137</v>
      </c>
      <c r="D53" s="22" t="s">
        <v>138</v>
      </c>
      <c r="E53" s="23">
        <v>18</v>
      </c>
      <c r="F53" s="24" t="s">
        <v>100</v>
      </c>
      <c r="G53" s="25"/>
      <c r="H53" s="25">
        <f t="shared" si="2"/>
        <v>0</v>
      </c>
      <c r="I53" s="25"/>
      <c r="J53" s="25">
        <f t="shared" si="3"/>
        <v>0</v>
      </c>
      <c r="K53" s="73"/>
      <c r="L53" s="72"/>
      <c r="M53" s="46"/>
      <c r="N53" s="46"/>
      <c r="O53" s="47"/>
      <c r="P53" s="47"/>
      <c r="Q53" s="46"/>
      <c r="R53" s="46"/>
      <c r="S53" s="46"/>
      <c r="T53" s="48"/>
      <c r="U53" s="48"/>
      <c r="V53" s="48"/>
      <c r="W53" s="49"/>
      <c r="X53" s="50"/>
      <c r="Y53" s="50"/>
      <c r="Z53" s="47"/>
      <c r="AA53" s="47"/>
      <c r="AB53" s="47"/>
      <c r="AC53" s="47"/>
      <c r="AD53" s="47"/>
      <c r="AE53" s="47"/>
      <c r="AF53" s="47"/>
      <c r="AG53" s="47"/>
      <c r="AH53" s="47"/>
      <c r="AJ53" s="2" t="s">
        <v>120</v>
      </c>
      <c r="AK53" s="2" t="s">
        <v>52</v>
      </c>
    </row>
    <row r="54" spans="1:37">
      <c r="A54" s="20">
        <v>26</v>
      </c>
      <c r="B54" s="26" t="s">
        <v>128</v>
      </c>
      <c r="C54" s="21" t="s">
        <v>139</v>
      </c>
      <c r="D54" s="22" t="s">
        <v>140</v>
      </c>
      <c r="E54" s="23">
        <v>4</v>
      </c>
      <c r="F54" s="24" t="s">
        <v>100</v>
      </c>
      <c r="G54" s="25"/>
      <c r="H54" s="25">
        <f t="shared" si="2"/>
        <v>0</v>
      </c>
      <c r="I54" s="25"/>
      <c r="J54" s="25">
        <f t="shared" si="3"/>
        <v>0</v>
      </c>
      <c r="K54" s="73"/>
      <c r="L54" s="72"/>
      <c r="M54" s="46"/>
      <c r="N54" s="46"/>
      <c r="O54" s="47"/>
      <c r="P54" s="47"/>
      <c r="Q54" s="46"/>
      <c r="R54" s="46"/>
      <c r="S54" s="46"/>
      <c r="T54" s="48"/>
      <c r="U54" s="48"/>
      <c r="V54" s="48"/>
      <c r="W54" s="49"/>
      <c r="X54" s="50"/>
      <c r="Y54" s="50"/>
      <c r="Z54" s="47"/>
      <c r="AA54" s="47"/>
      <c r="AB54" s="47"/>
      <c r="AC54" s="47"/>
      <c r="AD54" s="47"/>
      <c r="AE54" s="47"/>
      <c r="AF54" s="47"/>
      <c r="AG54" s="47"/>
      <c r="AH54" s="47"/>
      <c r="AJ54" s="2" t="s">
        <v>120</v>
      </c>
      <c r="AK54" s="2" t="s">
        <v>52</v>
      </c>
    </row>
    <row r="55" spans="1:37">
      <c r="A55" s="20">
        <v>27</v>
      </c>
      <c r="B55" s="26" t="s">
        <v>128</v>
      </c>
      <c r="C55" s="21" t="s">
        <v>141</v>
      </c>
      <c r="D55" s="22" t="s">
        <v>142</v>
      </c>
      <c r="E55" s="23">
        <v>2</v>
      </c>
      <c r="F55" s="24" t="s">
        <v>100</v>
      </c>
      <c r="G55" s="25"/>
      <c r="H55" s="25">
        <f t="shared" si="2"/>
        <v>0</v>
      </c>
      <c r="I55" s="25"/>
      <c r="J55" s="25">
        <f t="shared" si="3"/>
        <v>0</v>
      </c>
      <c r="K55" s="73"/>
      <c r="L55" s="72"/>
      <c r="M55" s="46"/>
      <c r="N55" s="46"/>
      <c r="O55" s="47"/>
      <c r="P55" s="47"/>
      <c r="Q55" s="46"/>
      <c r="R55" s="46"/>
      <c r="S55" s="46"/>
      <c r="T55" s="48"/>
      <c r="U55" s="48"/>
      <c r="V55" s="48"/>
      <c r="W55" s="49"/>
      <c r="X55" s="50"/>
      <c r="Y55" s="50"/>
      <c r="Z55" s="47"/>
      <c r="AA55" s="47"/>
      <c r="AB55" s="47"/>
      <c r="AC55" s="47"/>
      <c r="AD55" s="47"/>
      <c r="AE55" s="47"/>
      <c r="AF55" s="47"/>
      <c r="AG55" s="47"/>
      <c r="AH55" s="47"/>
      <c r="AJ55" s="2" t="s">
        <v>120</v>
      </c>
      <c r="AK55" s="2" t="s">
        <v>52</v>
      </c>
    </row>
    <row r="56" spans="1:37">
      <c r="A56" s="20">
        <v>28</v>
      </c>
      <c r="B56" s="26" t="s">
        <v>128</v>
      </c>
      <c r="C56" s="21" t="s">
        <v>143</v>
      </c>
      <c r="D56" s="22" t="s">
        <v>144</v>
      </c>
      <c r="E56" s="23">
        <v>18</v>
      </c>
      <c r="F56" s="24" t="s">
        <v>100</v>
      </c>
      <c r="G56" s="25"/>
      <c r="H56" s="25">
        <f t="shared" si="2"/>
        <v>0</v>
      </c>
      <c r="I56" s="25"/>
      <c r="J56" s="25">
        <f t="shared" si="3"/>
        <v>0</v>
      </c>
      <c r="K56" s="73"/>
      <c r="L56" s="72"/>
      <c r="M56" s="46"/>
      <c r="N56" s="46"/>
      <c r="O56" s="47"/>
      <c r="P56" s="47"/>
      <c r="Q56" s="46"/>
      <c r="R56" s="46"/>
      <c r="S56" s="46"/>
      <c r="T56" s="48"/>
      <c r="U56" s="48"/>
      <c r="V56" s="48"/>
      <c r="W56" s="49"/>
      <c r="X56" s="50"/>
      <c r="Y56" s="50"/>
      <c r="Z56" s="47"/>
      <c r="AA56" s="47"/>
      <c r="AB56" s="47"/>
      <c r="AC56" s="47"/>
      <c r="AD56" s="47"/>
      <c r="AE56" s="47"/>
      <c r="AF56" s="47"/>
      <c r="AG56" s="47"/>
      <c r="AH56" s="47"/>
      <c r="AJ56" s="2" t="s">
        <v>120</v>
      </c>
      <c r="AK56" s="2" t="s">
        <v>52</v>
      </c>
    </row>
    <row r="57" spans="1:37">
      <c r="A57" s="20">
        <v>29</v>
      </c>
      <c r="B57" s="26" t="s">
        <v>128</v>
      </c>
      <c r="C57" s="21" t="s">
        <v>145</v>
      </c>
      <c r="D57" s="22" t="s">
        <v>146</v>
      </c>
      <c r="E57" s="23">
        <v>5</v>
      </c>
      <c r="F57" s="24" t="s">
        <v>97</v>
      </c>
      <c r="G57" s="25"/>
      <c r="H57" s="25">
        <f t="shared" si="2"/>
        <v>0</v>
      </c>
      <c r="I57" s="25"/>
      <c r="J57" s="25">
        <f t="shared" si="3"/>
        <v>0</v>
      </c>
      <c r="K57" s="73"/>
      <c r="L57" s="72"/>
      <c r="M57" s="46"/>
      <c r="N57" s="46"/>
      <c r="O57" s="47"/>
      <c r="P57" s="47"/>
      <c r="Q57" s="46"/>
      <c r="R57" s="46"/>
      <c r="S57" s="46"/>
      <c r="T57" s="48"/>
      <c r="U57" s="48"/>
      <c r="V57" s="48"/>
      <c r="W57" s="49"/>
      <c r="X57" s="50"/>
      <c r="Y57" s="50"/>
      <c r="Z57" s="47"/>
      <c r="AA57" s="47"/>
      <c r="AB57" s="47"/>
      <c r="AC57" s="47"/>
      <c r="AD57" s="47"/>
      <c r="AE57" s="47"/>
      <c r="AF57" s="47"/>
      <c r="AG57" s="47"/>
      <c r="AH57" s="47"/>
      <c r="AJ57" s="2" t="s">
        <v>120</v>
      </c>
      <c r="AK57" s="2" t="s">
        <v>52</v>
      </c>
    </row>
    <row r="58" spans="1:37">
      <c r="A58" s="20">
        <v>30</v>
      </c>
      <c r="B58" s="26" t="s">
        <v>128</v>
      </c>
      <c r="C58" s="21" t="s">
        <v>147</v>
      </c>
      <c r="D58" s="22" t="s">
        <v>148</v>
      </c>
      <c r="E58" s="23">
        <v>6</v>
      </c>
      <c r="F58" s="24" t="s">
        <v>100</v>
      </c>
      <c r="G58" s="25"/>
      <c r="H58" s="25">
        <f t="shared" si="2"/>
        <v>0</v>
      </c>
      <c r="I58" s="25"/>
      <c r="J58" s="25">
        <f t="shared" si="3"/>
        <v>0</v>
      </c>
      <c r="K58" s="73"/>
      <c r="L58" s="72"/>
      <c r="M58" s="46"/>
      <c r="N58" s="46"/>
      <c r="O58" s="47"/>
      <c r="P58" s="47"/>
      <c r="Q58" s="46"/>
      <c r="R58" s="46"/>
      <c r="S58" s="46"/>
      <c r="T58" s="48"/>
      <c r="U58" s="48"/>
      <c r="V58" s="48"/>
      <c r="W58" s="49"/>
      <c r="X58" s="50"/>
      <c r="Y58" s="50"/>
      <c r="Z58" s="47"/>
      <c r="AA58" s="47"/>
      <c r="AB58" s="47"/>
      <c r="AC58" s="47"/>
      <c r="AD58" s="47"/>
      <c r="AE58" s="47"/>
      <c r="AF58" s="47"/>
      <c r="AG58" s="47"/>
      <c r="AH58" s="47"/>
      <c r="AJ58" s="2" t="s">
        <v>120</v>
      </c>
      <c r="AK58" s="2" t="s">
        <v>52</v>
      </c>
    </row>
    <row r="59" spans="1:37">
      <c r="A59" s="20">
        <v>31</v>
      </c>
      <c r="B59" s="26" t="s">
        <v>128</v>
      </c>
      <c r="C59" s="21" t="s">
        <v>149</v>
      </c>
      <c r="D59" s="22" t="s">
        <v>150</v>
      </c>
      <c r="E59" s="23">
        <v>5</v>
      </c>
      <c r="F59" s="24" t="s">
        <v>97</v>
      </c>
      <c r="G59" s="25"/>
      <c r="H59" s="25">
        <f t="shared" si="2"/>
        <v>0</v>
      </c>
      <c r="I59" s="25"/>
      <c r="J59" s="25">
        <f t="shared" si="3"/>
        <v>0</v>
      </c>
      <c r="K59" s="73"/>
      <c r="L59" s="72"/>
      <c r="M59" s="46"/>
      <c r="N59" s="46"/>
      <c r="O59" s="47"/>
      <c r="P59" s="47"/>
      <c r="Q59" s="46"/>
      <c r="R59" s="46"/>
      <c r="S59" s="46"/>
      <c r="T59" s="48"/>
      <c r="U59" s="48"/>
      <c r="V59" s="48"/>
      <c r="W59" s="49"/>
      <c r="X59" s="50"/>
      <c r="Y59" s="50"/>
      <c r="Z59" s="47"/>
      <c r="AA59" s="47"/>
      <c r="AB59" s="47"/>
      <c r="AC59" s="47"/>
      <c r="AD59" s="47"/>
      <c r="AE59" s="47"/>
      <c r="AF59" s="47"/>
      <c r="AG59" s="47"/>
      <c r="AH59" s="47"/>
      <c r="AJ59" s="2" t="s">
        <v>120</v>
      </c>
      <c r="AK59" s="2" t="s">
        <v>52</v>
      </c>
    </row>
    <row r="60" spans="1:37" ht="25.5">
      <c r="A60" s="20">
        <v>32</v>
      </c>
      <c r="B60" s="26" t="s">
        <v>128</v>
      </c>
      <c r="C60" s="21" t="s">
        <v>151</v>
      </c>
      <c r="D60" s="22" t="s">
        <v>152</v>
      </c>
      <c r="E60" s="23">
        <v>6</v>
      </c>
      <c r="F60" s="24" t="s">
        <v>100</v>
      </c>
      <c r="G60" s="25"/>
      <c r="H60" s="25">
        <f t="shared" si="2"/>
        <v>0</v>
      </c>
      <c r="I60" s="25"/>
      <c r="J60" s="25">
        <f t="shared" si="3"/>
        <v>0</v>
      </c>
      <c r="K60" s="73"/>
      <c r="L60" s="72"/>
      <c r="M60" s="46"/>
      <c r="N60" s="46"/>
      <c r="O60" s="47"/>
      <c r="P60" s="47"/>
      <c r="Q60" s="46"/>
      <c r="R60" s="46"/>
      <c r="S60" s="46"/>
      <c r="T60" s="48"/>
      <c r="U60" s="48"/>
      <c r="V60" s="48"/>
      <c r="W60" s="49"/>
      <c r="X60" s="50"/>
      <c r="Y60" s="50"/>
      <c r="Z60" s="47"/>
      <c r="AA60" s="47"/>
      <c r="AB60" s="47"/>
      <c r="AC60" s="47"/>
      <c r="AD60" s="47"/>
      <c r="AE60" s="47"/>
      <c r="AF60" s="47"/>
      <c r="AG60" s="47"/>
      <c r="AH60" s="47"/>
      <c r="AJ60" s="2" t="s">
        <v>120</v>
      </c>
      <c r="AK60" s="2" t="s">
        <v>52</v>
      </c>
    </row>
    <row r="61" spans="1:37" ht="25.5">
      <c r="A61" s="20">
        <v>33</v>
      </c>
      <c r="B61" s="26" t="s">
        <v>128</v>
      </c>
      <c r="C61" s="21" t="s">
        <v>153</v>
      </c>
      <c r="D61" s="22" t="s">
        <v>154</v>
      </c>
      <c r="E61" s="23"/>
      <c r="F61" s="24" t="s">
        <v>42</v>
      </c>
      <c r="G61" s="25"/>
      <c r="H61" s="25">
        <f t="shared" si="2"/>
        <v>0</v>
      </c>
      <c r="I61" s="25"/>
      <c r="J61" s="25">
        <f t="shared" si="3"/>
        <v>0</v>
      </c>
      <c r="K61" s="73"/>
      <c r="L61" s="72"/>
      <c r="M61" s="46"/>
      <c r="N61" s="46"/>
      <c r="O61" s="47"/>
      <c r="P61" s="47"/>
      <c r="Q61" s="46"/>
      <c r="R61" s="46"/>
      <c r="S61" s="46"/>
      <c r="T61" s="48"/>
      <c r="U61" s="48"/>
      <c r="V61" s="48"/>
      <c r="W61" s="49"/>
      <c r="X61" s="50"/>
      <c r="Y61" s="50"/>
      <c r="Z61" s="47"/>
      <c r="AA61" s="47"/>
      <c r="AB61" s="47"/>
      <c r="AC61" s="47"/>
      <c r="AD61" s="47"/>
      <c r="AE61" s="47"/>
      <c r="AF61" s="47"/>
      <c r="AG61" s="47"/>
      <c r="AH61" s="47"/>
      <c r="AJ61" s="2" t="s">
        <v>120</v>
      </c>
      <c r="AK61" s="2" t="s">
        <v>52</v>
      </c>
    </row>
    <row r="62" spans="1:37">
      <c r="A62" s="62"/>
      <c r="B62" s="63"/>
      <c r="C62" s="64"/>
      <c r="D62" s="65" t="s">
        <v>155</v>
      </c>
      <c r="E62" s="66">
        <f>J62</f>
        <v>0</v>
      </c>
      <c r="F62" s="67"/>
      <c r="G62" s="68"/>
      <c r="H62" s="66">
        <f>SUM(H48:H61)</f>
        <v>0</v>
      </c>
      <c r="I62" s="66">
        <f>SUM(I48:I61)</f>
        <v>0</v>
      </c>
      <c r="J62" s="66">
        <f>SUM(J48:J61)</f>
        <v>0</v>
      </c>
      <c r="K62" s="72"/>
      <c r="L62" s="74"/>
      <c r="M62" s="46"/>
      <c r="N62" s="51"/>
      <c r="O62" s="47"/>
      <c r="P62" s="47"/>
      <c r="Q62" s="46"/>
      <c r="R62" s="46"/>
      <c r="S62" s="46"/>
      <c r="T62" s="48"/>
      <c r="U62" s="48"/>
      <c r="V62" s="48"/>
      <c r="W62" s="49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1:37">
      <c r="A63" s="52"/>
      <c r="B63" s="69"/>
      <c r="C63" s="50"/>
      <c r="D63" s="54"/>
      <c r="E63" s="46"/>
      <c r="F63" s="47"/>
      <c r="G63" s="55"/>
      <c r="H63" s="55"/>
      <c r="I63" s="55"/>
      <c r="J63" s="55"/>
      <c r="K63" s="72"/>
      <c r="L63" s="72"/>
      <c r="M63" s="46"/>
      <c r="N63" s="46"/>
      <c r="O63" s="47"/>
      <c r="P63" s="47"/>
      <c r="Q63" s="46"/>
      <c r="R63" s="46"/>
      <c r="S63" s="46"/>
      <c r="T63" s="48"/>
      <c r="U63" s="48"/>
      <c r="V63" s="48"/>
      <c r="W63" s="49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1:37">
      <c r="A64" s="56"/>
      <c r="B64" s="57" t="s">
        <v>156</v>
      </c>
      <c r="C64" s="57"/>
      <c r="D64" s="58"/>
      <c r="E64" s="59"/>
      <c r="F64" s="60"/>
      <c r="G64" s="61"/>
      <c r="H64" s="61"/>
      <c r="I64" s="61"/>
      <c r="J64" s="61"/>
      <c r="K64" s="72"/>
      <c r="L64" s="72"/>
      <c r="M64" s="46"/>
      <c r="N64" s="46"/>
      <c r="O64" s="47"/>
      <c r="P64" s="47"/>
      <c r="Q64" s="46"/>
      <c r="R64" s="46"/>
      <c r="S64" s="46"/>
      <c r="T64" s="48"/>
      <c r="U64" s="48"/>
      <c r="V64" s="48"/>
      <c r="W64" s="49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7" ht="25.5">
      <c r="A65" s="20">
        <v>34</v>
      </c>
      <c r="B65" s="26" t="s">
        <v>157</v>
      </c>
      <c r="C65" s="21" t="s">
        <v>158</v>
      </c>
      <c r="D65" s="22" t="s">
        <v>159</v>
      </c>
      <c r="E65" s="23">
        <v>133.69999999999999</v>
      </c>
      <c r="F65" s="24" t="s">
        <v>80</v>
      </c>
      <c r="G65" s="25"/>
      <c r="H65" s="25">
        <f>ROUND(E65*G65,2)</f>
        <v>0</v>
      </c>
      <c r="I65" s="25"/>
      <c r="J65" s="25">
        <f>ROUND(E65*G65,2)</f>
        <v>0</v>
      </c>
      <c r="K65" s="73"/>
      <c r="L65" s="72"/>
      <c r="M65" s="46"/>
      <c r="N65" s="46"/>
      <c r="O65" s="47"/>
      <c r="P65" s="47"/>
      <c r="Q65" s="46"/>
      <c r="R65" s="46"/>
      <c r="S65" s="46"/>
      <c r="T65" s="48"/>
      <c r="U65" s="48"/>
      <c r="V65" s="48"/>
      <c r="W65" s="49"/>
      <c r="X65" s="50"/>
      <c r="Y65" s="50"/>
      <c r="Z65" s="47"/>
      <c r="AA65" s="47"/>
      <c r="AB65" s="47"/>
      <c r="AC65" s="47"/>
      <c r="AD65" s="47"/>
      <c r="AE65" s="47"/>
      <c r="AF65" s="47"/>
      <c r="AG65" s="47"/>
      <c r="AH65" s="47"/>
      <c r="AJ65" s="2" t="s">
        <v>120</v>
      </c>
      <c r="AK65" s="2" t="s">
        <v>52</v>
      </c>
    </row>
    <row r="66" spans="1:37">
      <c r="A66" s="62"/>
      <c r="B66" s="63"/>
      <c r="C66" s="64"/>
      <c r="D66" s="65" t="s">
        <v>160</v>
      </c>
      <c r="E66" s="66">
        <f>J66</f>
        <v>0</v>
      </c>
      <c r="F66" s="67"/>
      <c r="G66" s="68"/>
      <c r="H66" s="66">
        <f>SUM(H64:H65)</f>
        <v>0</v>
      </c>
      <c r="I66" s="66">
        <f>SUM(I64:I65)</f>
        <v>0</v>
      </c>
      <c r="J66" s="66">
        <f>SUM(J64:J65)</f>
        <v>0</v>
      </c>
      <c r="K66" s="72"/>
      <c r="L66" s="74"/>
      <c r="M66" s="46"/>
      <c r="N66" s="51"/>
      <c r="O66" s="47"/>
      <c r="P66" s="47"/>
      <c r="Q66" s="46"/>
      <c r="R66" s="46"/>
      <c r="S66" s="46"/>
      <c r="T66" s="48"/>
      <c r="U66" s="48"/>
      <c r="V66" s="48"/>
      <c r="W66" s="49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7">
      <c r="A67" s="52"/>
      <c r="B67" s="69"/>
      <c r="C67" s="50"/>
      <c r="D67" s="54"/>
      <c r="E67" s="46"/>
      <c r="F67" s="47"/>
      <c r="G67" s="55"/>
      <c r="H67" s="55"/>
      <c r="I67" s="55"/>
      <c r="J67" s="55"/>
      <c r="K67" s="72"/>
      <c r="L67" s="72"/>
      <c r="M67" s="46"/>
      <c r="N67" s="46"/>
      <c r="O67" s="47"/>
      <c r="P67" s="47"/>
      <c r="Q67" s="46"/>
      <c r="R67" s="46"/>
      <c r="S67" s="46"/>
      <c r="T67" s="48"/>
      <c r="U67" s="48"/>
      <c r="V67" s="48"/>
      <c r="W67" s="49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1:37">
      <c r="A68" s="52"/>
      <c r="B68" s="69"/>
      <c r="C68" s="50"/>
      <c r="D68" s="75" t="s">
        <v>161</v>
      </c>
      <c r="E68" s="76">
        <f>J68</f>
        <v>0</v>
      </c>
      <c r="F68" s="47"/>
      <c r="G68" s="55"/>
      <c r="H68" s="76">
        <f>+H46+H62+H66</f>
        <v>0</v>
      </c>
      <c r="I68" s="76">
        <f>+I46+I62+I66</f>
        <v>0</v>
      </c>
      <c r="J68" s="76">
        <f>+J46+J62+J66</f>
        <v>0</v>
      </c>
      <c r="K68" s="72"/>
      <c r="L68" s="74"/>
      <c r="M68" s="46"/>
      <c r="N68" s="51"/>
      <c r="O68" s="47"/>
      <c r="P68" s="47"/>
      <c r="Q68" s="46"/>
      <c r="R68" s="46"/>
      <c r="S68" s="46"/>
      <c r="T68" s="48"/>
      <c r="U68" s="48"/>
      <c r="V68" s="48"/>
      <c r="W68" s="49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1:37">
      <c r="A69" s="52"/>
      <c r="B69" s="69"/>
      <c r="C69" s="50"/>
      <c r="D69" s="54"/>
      <c r="E69" s="46"/>
      <c r="F69" s="47"/>
      <c r="G69" s="55"/>
      <c r="H69" s="55"/>
      <c r="I69" s="55"/>
      <c r="J69" s="55"/>
      <c r="K69" s="72"/>
      <c r="L69" s="72"/>
      <c r="M69" s="46"/>
      <c r="N69" s="46"/>
      <c r="O69" s="47"/>
      <c r="P69" s="47"/>
      <c r="Q69" s="46"/>
      <c r="R69" s="46"/>
      <c r="S69" s="46"/>
      <c r="T69" s="48"/>
      <c r="U69" s="48"/>
      <c r="V69" s="48"/>
      <c r="W69" s="49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1:37">
      <c r="A70" s="52"/>
      <c r="B70" s="69"/>
      <c r="C70" s="50"/>
      <c r="D70" s="77" t="s">
        <v>259</v>
      </c>
      <c r="E70" s="76">
        <f>J70</f>
        <v>0</v>
      </c>
      <c r="F70" s="47"/>
      <c r="G70" s="55"/>
      <c r="H70" s="76">
        <f>+H39+H68</f>
        <v>0</v>
      </c>
      <c r="I70" s="76">
        <f>+I39+I68</f>
        <v>0</v>
      </c>
      <c r="J70" s="76">
        <f>+J39+J68</f>
        <v>0</v>
      </c>
      <c r="K70" s="72"/>
      <c r="L70" s="74"/>
      <c r="M70" s="46"/>
      <c r="N70" s="51"/>
      <c r="O70" s="47"/>
      <c r="P70" s="47"/>
      <c r="Q70" s="46"/>
      <c r="R70" s="46"/>
      <c r="S70" s="46"/>
      <c r="T70" s="48"/>
      <c r="U70" s="48"/>
      <c r="V70" s="48"/>
      <c r="W70" s="49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31"/>
  <sheetViews>
    <sheetView showGridLines="0" workbookViewId="0">
      <selection activeCell="N12" sqref="N12"/>
    </sheetView>
  </sheetViews>
  <sheetFormatPr defaultRowHeight="12.75"/>
  <cols>
    <col min="1" max="1" width="6.7109375" style="27" customWidth="1"/>
    <col min="2" max="2" width="3.7109375" style="28" customWidth="1"/>
    <col min="3" max="3" width="13" style="29" customWidth="1"/>
    <col min="4" max="4" width="35.7109375" style="30" customWidth="1"/>
    <col min="5" max="5" width="10.7109375" style="31" customWidth="1"/>
    <col min="6" max="6" width="5.28515625" style="32" customWidth="1"/>
    <col min="7" max="7" width="8.7109375" style="33" customWidth="1"/>
    <col min="8" max="9" width="9.7109375" style="33" hidden="1" customWidth="1"/>
    <col min="10" max="10" width="9.7109375" style="33" customWidth="1"/>
    <col min="11" max="11" width="7.42578125" style="34" customWidth="1"/>
    <col min="12" max="12" width="8.28515625" style="34" customWidth="1"/>
    <col min="13" max="13" width="9.140625" style="31"/>
    <col min="14" max="14" width="7" style="31" customWidth="1"/>
    <col min="15" max="15" width="3.5703125" style="32" customWidth="1"/>
    <col min="16" max="16" width="12.7109375" style="32" customWidth="1"/>
    <col min="17" max="19" width="13.28515625" style="31" customWidth="1"/>
    <col min="20" max="20" width="10.5703125" style="35" customWidth="1"/>
    <col min="21" max="21" width="10.28515625" style="35" customWidth="1"/>
    <col min="22" max="22" width="5.7109375" style="35" customWidth="1"/>
    <col min="23" max="23" width="9.140625" style="36"/>
    <col min="24" max="25" width="5.7109375" style="32" hidden="1" customWidth="1"/>
    <col min="26" max="26" width="7.5703125" style="32" hidden="1" customWidth="1"/>
    <col min="27" max="27" width="24.85546875" style="32" hidden="1" customWidth="1"/>
    <col min="28" max="28" width="4.28515625" style="32" hidden="1" customWidth="1"/>
    <col min="29" max="29" width="8.28515625" style="32" hidden="1" customWidth="1"/>
    <col min="30" max="30" width="8.7109375" style="32" hidden="1" customWidth="1"/>
    <col min="31" max="34" width="9.140625" style="32"/>
    <col min="35" max="35" width="9.140625" style="2"/>
    <col min="36" max="37" width="0" style="2" hidden="1" customWidth="1"/>
    <col min="38" max="16384" width="9.140625" style="2"/>
  </cols>
  <sheetData>
    <row r="1" spans="1:37" ht="24">
      <c r="A1" s="1" t="s">
        <v>256</v>
      </c>
      <c r="B1" s="2"/>
      <c r="C1" s="2"/>
      <c r="D1" s="2"/>
      <c r="E1" s="1" t="s">
        <v>0</v>
      </c>
      <c r="F1" s="2"/>
      <c r="G1" s="3"/>
      <c r="H1" s="2"/>
      <c r="I1" s="2"/>
      <c r="J1" s="3"/>
      <c r="K1" s="4"/>
      <c r="L1" s="2"/>
      <c r="M1" s="2"/>
      <c r="N1" s="2"/>
      <c r="O1" s="2"/>
      <c r="P1" s="2"/>
      <c r="Q1" s="5"/>
      <c r="R1" s="5"/>
      <c r="S1" s="5"/>
      <c r="T1" s="2"/>
      <c r="U1" s="2"/>
      <c r="V1" s="2"/>
      <c r="W1" s="2"/>
      <c r="X1" s="2"/>
      <c r="Y1" s="2"/>
      <c r="Z1" s="6" t="s">
        <v>1</v>
      </c>
      <c r="AA1" s="6" t="s">
        <v>2</v>
      </c>
      <c r="AB1" s="6" t="s">
        <v>3</v>
      </c>
      <c r="AC1" s="6" t="s">
        <v>4</v>
      </c>
      <c r="AD1" s="6" t="s">
        <v>5</v>
      </c>
      <c r="AE1" s="7" t="s">
        <v>6</v>
      </c>
      <c r="AF1" s="8" t="s">
        <v>7</v>
      </c>
      <c r="AG1" s="2"/>
      <c r="AH1" s="2"/>
    </row>
    <row r="2" spans="1:37">
      <c r="A2" s="1" t="s">
        <v>8</v>
      </c>
      <c r="B2" s="2"/>
      <c r="C2" s="2"/>
      <c r="D2" s="2"/>
      <c r="E2" s="1" t="s">
        <v>9</v>
      </c>
      <c r="F2" s="2"/>
      <c r="G2" s="3"/>
      <c r="H2" s="9"/>
      <c r="I2" s="2"/>
      <c r="J2" s="3"/>
      <c r="K2" s="4"/>
      <c r="L2" s="2"/>
      <c r="M2" s="2"/>
      <c r="N2" s="2"/>
      <c r="O2" s="2"/>
      <c r="P2" s="2"/>
      <c r="Q2" s="5"/>
      <c r="R2" s="5"/>
      <c r="S2" s="5"/>
      <c r="T2" s="2"/>
      <c r="U2" s="2"/>
      <c r="V2" s="2"/>
      <c r="W2" s="2"/>
      <c r="X2" s="2"/>
      <c r="Y2" s="2"/>
      <c r="Z2" s="6" t="s">
        <v>10</v>
      </c>
      <c r="AA2" s="10" t="s">
        <v>11</v>
      </c>
      <c r="AB2" s="10" t="s">
        <v>12</v>
      </c>
      <c r="AC2" s="10"/>
      <c r="AD2" s="11"/>
      <c r="AE2" s="7">
        <v>1</v>
      </c>
      <c r="AF2" s="12">
        <v>123.5</v>
      </c>
      <c r="AG2" s="2"/>
      <c r="AH2" s="2"/>
    </row>
    <row r="3" spans="1:37">
      <c r="A3" s="1" t="s">
        <v>13</v>
      </c>
      <c r="B3" s="2"/>
      <c r="C3" s="2"/>
      <c r="D3" s="2"/>
      <c r="E3" s="1" t="s">
        <v>250</v>
      </c>
      <c r="F3" s="2"/>
      <c r="G3" s="3"/>
      <c r="H3" s="2"/>
      <c r="I3" s="2"/>
      <c r="J3" s="3"/>
      <c r="K3" s="4"/>
      <c r="L3" s="2"/>
      <c r="M3" s="2"/>
      <c r="N3" s="2"/>
      <c r="O3" s="2"/>
      <c r="P3" s="2"/>
      <c r="Q3" s="5"/>
      <c r="R3" s="5"/>
      <c r="S3" s="5"/>
      <c r="T3" s="2"/>
      <c r="U3" s="2"/>
      <c r="V3" s="2"/>
      <c r="W3" s="2"/>
      <c r="X3" s="2"/>
      <c r="Y3" s="2"/>
      <c r="Z3" s="6" t="s">
        <v>14</v>
      </c>
      <c r="AA3" s="10" t="s">
        <v>15</v>
      </c>
      <c r="AB3" s="10" t="s">
        <v>12</v>
      </c>
      <c r="AC3" s="10" t="s">
        <v>16</v>
      </c>
      <c r="AD3" s="11" t="s">
        <v>17</v>
      </c>
      <c r="AE3" s="7">
        <v>2</v>
      </c>
      <c r="AF3" s="13">
        <v>123.46</v>
      </c>
      <c r="AG3" s="2"/>
      <c r="AH3" s="2"/>
    </row>
    <row r="4" spans="1:3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6" t="s">
        <v>18</v>
      </c>
      <c r="AA4" s="10" t="s">
        <v>19</v>
      </c>
      <c r="AB4" s="10" t="s">
        <v>12</v>
      </c>
      <c r="AC4" s="10"/>
      <c r="AD4" s="11"/>
      <c r="AE4" s="7">
        <v>3</v>
      </c>
      <c r="AF4" s="14">
        <v>123.45699999999999</v>
      </c>
      <c r="AG4" s="2"/>
      <c r="AH4" s="2"/>
    </row>
    <row r="5" spans="1:37">
      <c r="A5" s="1" t="s">
        <v>251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2"/>
      <c r="U5" s="2"/>
      <c r="V5" s="2"/>
      <c r="W5" s="2"/>
      <c r="X5" s="2"/>
      <c r="Y5" s="2"/>
      <c r="Z5" s="6" t="s">
        <v>20</v>
      </c>
      <c r="AA5" s="10" t="s">
        <v>15</v>
      </c>
      <c r="AB5" s="10" t="s">
        <v>12</v>
      </c>
      <c r="AC5" s="10" t="s">
        <v>16</v>
      </c>
      <c r="AD5" s="11" t="s">
        <v>17</v>
      </c>
      <c r="AE5" s="7">
        <v>4</v>
      </c>
      <c r="AF5" s="15">
        <v>123.4567</v>
      </c>
      <c r="AG5" s="2"/>
      <c r="AH5" s="2"/>
    </row>
    <row r="6" spans="1:37">
      <c r="A6" s="1" t="s">
        <v>257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/>
      <c r="S6" s="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21</v>
      </c>
      <c r="AF6" s="13">
        <v>123.46</v>
      </c>
      <c r="AG6" s="2"/>
      <c r="AH6" s="2"/>
    </row>
    <row r="7" spans="1:3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5"/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7" ht="13.5">
      <c r="A8" s="2"/>
      <c r="B8" s="16"/>
      <c r="C8" s="9"/>
      <c r="D8" s="81" t="s">
        <v>258</v>
      </c>
      <c r="E8" s="5"/>
      <c r="F8" s="2"/>
      <c r="G8" s="3"/>
      <c r="H8" s="3"/>
      <c r="I8" s="3"/>
      <c r="J8" s="3"/>
      <c r="K8" s="4"/>
      <c r="L8" s="4"/>
      <c r="M8" s="81"/>
      <c r="N8" s="5"/>
      <c r="O8" s="2"/>
      <c r="P8" s="2"/>
      <c r="Q8" s="5"/>
      <c r="R8" s="5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>
      <c r="A9" s="17" t="s">
        <v>22</v>
      </c>
      <c r="B9" s="17" t="s">
        <v>23</v>
      </c>
      <c r="C9" s="17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70"/>
      <c r="L9" s="38"/>
      <c r="M9" s="38"/>
      <c r="N9" s="38"/>
      <c r="O9" s="39"/>
      <c r="P9" s="39"/>
      <c r="Q9" s="39"/>
      <c r="R9" s="39"/>
      <c r="S9" s="39"/>
      <c r="T9" s="40"/>
      <c r="U9" s="40"/>
      <c r="V9" s="41"/>
      <c r="W9" s="39"/>
      <c r="X9" s="39"/>
      <c r="Y9" s="39"/>
      <c r="Z9" s="42"/>
      <c r="AA9" s="42"/>
      <c r="AB9" s="39"/>
      <c r="AC9" s="39"/>
      <c r="AD9" s="39"/>
      <c r="AE9" s="43"/>
      <c r="AF9" s="43"/>
      <c r="AG9" s="43"/>
      <c r="AH9" s="43"/>
      <c r="AJ9" s="2" t="s">
        <v>32</v>
      </c>
      <c r="AK9" s="2" t="s">
        <v>33</v>
      </c>
    </row>
    <row r="10" spans="1:37">
      <c r="A10" s="18" t="s">
        <v>34</v>
      </c>
      <c r="B10" s="18" t="s">
        <v>35</v>
      </c>
      <c r="C10" s="19"/>
      <c r="D10" s="18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41</v>
      </c>
      <c r="J10" s="18"/>
      <c r="K10" s="71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4"/>
      <c r="X10" s="45"/>
      <c r="Y10" s="45"/>
      <c r="Z10" s="42"/>
      <c r="AA10" s="42"/>
      <c r="AB10" s="39"/>
      <c r="AC10" s="45"/>
      <c r="AD10" s="45"/>
      <c r="AE10" s="43"/>
      <c r="AF10" s="43"/>
      <c r="AG10" s="43"/>
      <c r="AH10" s="43"/>
      <c r="AJ10" s="2" t="s">
        <v>43</v>
      </c>
      <c r="AK10" s="2" t="s">
        <v>44</v>
      </c>
    </row>
    <row r="11" spans="1:37">
      <c r="K11" s="72"/>
      <c r="L11" s="72"/>
      <c r="M11" s="46"/>
      <c r="N11" s="46"/>
      <c r="O11" s="47"/>
      <c r="P11" s="47"/>
      <c r="Q11" s="46"/>
      <c r="R11" s="46"/>
      <c r="S11" s="46"/>
      <c r="T11" s="48"/>
      <c r="U11" s="48"/>
      <c r="V11" s="48"/>
      <c r="W11" s="49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7">
      <c r="A12" s="52"/>
      <c r="B12" s="53" t="s">
        <v>45</v>
      </c>
      <c r="C12" s="50"/>
      <c r="D12" s="54"/>
      <c r="E12" s="46"/>
      <c r="F12" s="47"/>
      <c r="G12" s="55"/>
      <c r="H12" s="55"/>
      <c r="I12" s="55"/>
      <c r="J12" s="55"/>
      <c r="K12" s="72"/>
      <c r="L12" s="72"/>
      <c r="M12" s="46"/>
      <c r="N12" s="46"/>
      <c r="O12" s="47"/>
      <c r="P12" s="47"/>
      <c r="Q12" s="46"/>
      <c r="R12" s="46"/>
      <c r="S12" s="46"/>
      <c r="T12" s="48"/>
      <c r="U12" s="48"/>
      <c r="V12" s="48"/>
      <c r="W12" s="49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7">
      <c r="A13" s="56"/>
      <c r="B13" s="57" t="s">
        <v>46</v>
      </c>
      <c r="C13" s="57"/>
      <c r="D13" s="58"/>
      <c r="E13" s="59"/>
      <c r="F13" s="60"/>
      <c r="G13" s="61"/>
      <c r="H13" s="61"/>
      <c r="I13" s="61"/>
      <c r="J13" s="61"/>
      <c r="K13" s="72"/>
      <c r="L13" s="72"/>
      <c r="M13" s="46"/>
      <c r="N13" s="46"/>
      <c r="O13" s="47"/>
      <c r="P13" s="47"/>
      <c r="Q13" s="46"/>
      <c r="R13" s="46"/>
      <c r="S13" s="46"/>
      <c r="T13" s="48"/>
      <c r="U13" s="48"/>
      <c r="V13" s="48"/>
      <c r="W13" s="49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7" ht="25.5">
      <c r="A14" s="20">
        <v>1</v>
      </c>
      <c r="B14" s="26" t="s">
        <v>47</v>
      </c>
      <c r="C14" s="21" t="s">
        <v>48</v>
      </c>
      <c r="D14" s="22" t="s">
        <v>49</v>
      </c>
      <c r="E14" s="23">
        <v>11.188000000000001</v>
      </c>
      <c r="F14" s="24" t="s">
        <v>50</v>
      </c>
      <c r="G14" s="25"/>
      <c r="H14" s="25">
        <f t="shared" ref="H14:H19" si="0">ROUND(E14*G14,2)</f>
        <v>0</v>
      </c>
      <c r="I14" s="25"/>
      <c r="J14" s="25">
        <f t="shared" ref="J14:J19" si="1">ROUND(E14*G14,2)</f>
        <v>0</v>
      </c>
      <c r="K14" s="73"/>
      <c r="L14" s="72"/>
      <c r="M14" s="46"/>
      <c r="N14" s="46"/>
      <c r="O14" s="47"/>
      <c r="P14" s="47"/>
      <c r="Q14" s="46"/>
      <c r="R14" s="46"/>
      <c r="S14" s="46"/>
      <c r="T14" s="48"/>
      <c r="U14" s="48"/>
      <c r="V14" s="48"/>
      <c r="W14" s="49"/>
      <c r="X14" s="50"/>
      <c r="Y14" s="50"/>
      <c r="Z14" s="47"/>
      <c r="AA14" s="47"/>
      <c r="AB14" s="47"/>
      <c r="AC14" s="47"/>
      <c r="AD14" s="47"/>
      <c r="AE14" s="47"/>
      <c r="AF14" s="47"/>
      <c r="AG14" s="47"/>
      <c r="AH14" s="47"/>
      <c r="AJ14" s="2" t="s">
        <v>51</v>
      </c>
      <c r="AK14" s="2" t="s">
        <v>52</v>
      </c>
    </row>
    <row r="15" spans="1:37">
      <c r="A15" s="20">
        <v>2</v>
      </c>
      <c r="B15" s="26" t="s">
        <v>53</v>
      </c>
      <c r="C15" s="21" t="s">
        <v>54</v>
      </c>
      <c r="D15" s="22" t="s">
        <v>55</v>
      </c>
      <c r="E15" s="23">
        <v>11.188000000000001</v>
      </c>
      <c r="F15" s="24" t="s">
        <v>50</v>
      </c>
      <c r="G15" s="25"/>
      <c r="H15" s="25">
        <f t="shared" si="0"/>
        <v>0</v>
      </c>
      <c r="I15" s="25"/>
      <c r="J15" s="25">
        <f t="shared" si="1"/>
        <v>0</v>
      </c>
      <c r="K15" s="73"/>
      <c r="L15" s="72"/>
      <c r="M15" s="46"/>
      <c r="N15" s="46"/>
      <c r="O15" s="47"/>
      <c r="P15" s="47"/>
      <c r="Q15" s="46"/>
      <c r="R15" s="46"/>
      <c r="S15" s="46"/>
      <c r="T15" s="48"/>
      <c r="U15" s="48"/>
      <c r="V15" s="48"/>
      <c r="W15" s="49"/>
      <c r="X15" s="50"/>
      <c r="Y15" s="50"/>
      <c r="Z15" s="47"/>
      <c r="AA15" s="47"/>
      <c r="AB15" s="47"/>
      <c r="AC15" s="47"/>
      <c r="AD15" s="47"/>
      <c r="AE15" s="47"/>
      <c r="AF15" s="47"/>
      <c r="AG15" s="47"/>
      <c r="AH15" s="47"/>
      <c r="AJ15" s="2" t="s">
        <v>51</v>
      </c>
      <c r="AK15" s="2" t="s">
        <v>52</v>
      </c>
    </row>
    <row r="16" spans="1:37">
      <c r="A16" s="20">
        <v>3</v>
      </c>
      <c r="B16" s="26" t="s">
        <v>56</v>
      </c>
      <c r="C16" s="21" t="s">
        <v>57</v>
      </c>
      <c r="D16" s="22" t="s">
        <v>58</v>
      </c>
      <c r="E16" s="23">
        <v>11.188000000000001</v>
      </c>
      <c r="F16" s="24" t="s">
        <v>50</v>
      </c>
      <c r="G16" s="25"/>
      <c r="H16" s="25">
        <f t="shared" si="0"/>
        <v>0</v>
      </c>
      <c r="I16" s="25"/>
      <c r="J16" s="25">
        <f t="shared" si="1"/>
        <v>0</v>
      </c>
      <c r="K16" s="73"/>
      <c r="L16" s="72"/>
      <c r="M16" s="46"/>
      <c r="N16" s="46"/>
      <c r="O16" s="47"/>
      <c r="P16" s="47"/>
      <c r="Q16" s="46"/>
      <c r="R16" s="46"/>
      <c r="S16" s="46"/>
      <c r="T16" s="48"/>
      <c r="U16" s="48"/>
      <c r="V16" s="48"/>
      <c r="W16" s="49"/>
      <c r="X16" s="50"/>
      <c r="Y16" s="50"/>
      <c r="Z16" s="47"/>
      <c r="AA16" s="47"/>
      <c r="AB16" s="47"/>
      <c r="AC16" s="47"/>
      <c r="AD16" s="47"/>
      <c r="AE16" s="47"/>
      <c r="AF16" s="47"/>
      <c r="AG16" s="47"/>
      <c r="AH16" s="47"/>
      <c r="AJ16" s="2" t="s">
        <v>51</v>
      </c>
      <c r="AK16" s="2" t="s">
        <v>52</v>
      </c>
    </row>
    <row r="17" spans="1:37" ht="25.5">
      <c r="A17" s="20">
        <v>4</v>
      </c>
      <c r="B17" s="26" t="s">
        <v>47</v>
      </c>
      <c r="C17" s="21" t="s">
        <v>59</v>
      </c>
      <c r="D17" s="22" t="s">
        <v>60</v>
      </c>
      <c r="E17" s="23">
        <v>11.188000000000001</v>
      </c>
      <c r="F17" s="24" t="s">
        <v>50</v>
      </c>
      <c r="G17" s="25"/>
      <c r="H17" s="25">
        <f t="shared" si="0"/>
        <v>0</v>
      </c>
      <c r="I17" s="25"/>
      <c r="J17" s="25">
        <f t="shared" si="1"/>
        <v>0</v>
      </c>
      <c r="K17" s="73"/>
      <c r="L17" s="72"/>
      <c r="M17" s="46"/>
      <c r="N17" s="46"/>
      <c r="O17" s="47"/>
      <c r="P17" s="47"/>
      <c r="Q17" s="46"/>
      <c r="R17" s="46"/>
      <c r="S17" s="46"/>
      <c r="T17" s="48"/>
      <c r="U17" s="48"/>
      <c r="V17" s="48"/>
      <c r="W17" s="49"/>
      <c r="X17" s="50"/>
      <c r="Y17" s="50"/>
      <c r="Z17" s="47"/>
      <c r="AA17" s="47"/>
      <c r="AB17" s="47"/>
      <c r="AC17" s="47"/>
      <c r="AD17" s="47"/>
      <c r="AE17" s="47"/>
      <c r="AF17" s="47"/>
      <c r="AG17" s="47"/>
      <c r="AH17" s="47"/>
      <c r="AJ17" s="2" t="s">
        <v>51</v>
      </c>
      <c r="AK17" s="2" t="s">
        <v>52</v>
      </c>
    </row>
    <row r="18" spans="1:37">
      <c r="A18" s="20">
        <v>5</v>
      </c>
      <c r="B18" s="26" t="s">
        <v>61</v>
      </c>
      <c r="C18" s="21" t="s">
        <v>62</v>
      </c>
      <c r="D18" s="22" t="s">
        <v>63</v>
      </c>
      <c r="E18" s="23">
        <v>1</v>
      </c>
      <c r="F18" s="24" t="s">
        <v>64</v>
      </c>
      <c r="G18" s="25"/>
      <c r="H18" s="25">
        <f t="shared" si="0"/>
        <v>0</v>
      </c>
      <c r="I18" s="25"/>
      <c r="J18" s="25">
        <f t="shared" si="1"/>
        <v>0</v>
      </c>
      <c r="K18" s="73"/>
      <c r="L18" s="72"/>
      <c r="M18" s="46"/>
      <c r="N18" s="46"/>
      <c r="O18" s="47"/>
      <c r="P18" s="47"/>
      <c r="Q18" s="46"/>
      <c r="R18" s="46"/>
      <c r="S18" s="46"/>
      <c r="T18" s="48"/>
      <c r="U18" s="48"/>
      <c r="V18" s="48"/>
      <c r="W18" s="49"/>
      <c r="X18" s="50"/>
      <c r="Y18" s="50"/>
      <c r="Z18" s="47"/>
      <c r="AA18" s="47"/>
      <c r="AB18" s="47"/>
      <c r="AC18" s="47"/>
      <c r="AD18" s="47"/>
      <c r="AE18" s="47"/>
      <c r="AF18" s="47"/>
      <c r="AG18" s="47"/>
      <c r="AH18" s="47"/>
      <c r="AJ18" s="2" t="s">
        <v>51</v>
      </c>
      <c r="AK18" s="2" t="s">
        <v>52</v>
      </c>
    </row>
    <row r="19" spans="1:37">
      <c r="A19" s="20">
        <v>6</v>
      </c>
      <c r="B19" s="26" t="s">
        <v>65</v>
      </c>
      <c r="C19" s="21" t="s">
        <v>66</v>
      </c>
      <c r="D19" s="22" t="s">
        <v>67</v>
      </c>
      <c r="E19" s="23">
        <v>286.87</v>
      </c>
      <c r="F19" s="24" t="s">
        <v>68</v>
      </c>
      <c r="G19" s="25"/>
      <c r="H19" s="25">
        <f t="shared" si="0"/>
        <v>0</v>
      </c>
      <c r="I19" s="25"/>
      <c r="J19" s="25">
        <f t="shared" si="1"/>
        <v>0</v>
      </c>
      <c r="K19" s="73"/>
      <c r="L19" s="72"/>
      <c r="M19" s="46"/>
      <c r="N19" s="46"/>
      <c r="O19" s="47"/>
      <c r="P19" s="47"/>
      <c r="Q19" s="46"/>
      <c r="R19" s="46"/>
      <c r="S19" s="46"/>
      <c r="T19" s="48"/>
      <c r="U19" s="48"/>
      <c r="V19" s="48"/>
      <c r="W19" s="49"/>
      <c r="X19" s="50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J19" s="2" t="s">
        <v>51</v>
      </c>
      <c r="AK19" s="2" t="s">
        <v>52</v>
      </c>
    </row>
    <row r="20" spans="1:37">
      <c r="A20" s="62"/>
      <c r="B20" s="63"/>
      <c r="C20" s="64"/>
      <c r="D20" s="65" t="s">
        <v>69</v>
      </c>
      <c r="E20" s="66">
        <f>J20</f>
        <v>0</v>
      </c>
      <c r="F20" s="67"/>
      <c r="G20" s="68"/>
      <c r="H20" s="66">
        <f>SUM(H12:H19)</f>
        <v>0</v>
      </c>
      <c r="I20" s="66">
        <f>SUM(I12:I19)</f>
        <v>0</v>
      </c>
      <c r="J20" s="66">
        <f>SUM(J12:J19)</f>
        <v>0</v>
      </c>
      <c r="K20" s="72"/>
      <c r="L20" s="74"/>
      <c r="M20" s="46"/>
      <c r="N20" s="51"/>
      <c r="O20" s="47"/>
      <c r="P20" s="47"/>
      <c r="Q20" s="46"/>
      <c r="R20" s="46"/>
      <c r="S20" s="46"/>
      <c r="T20" s="48"/>
      <c r="U20" s="48"/>
      <c r="V20" s="48"/>
      <c r="W20" s="49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7">
      <c r="A21" s="52"/>
      <c r="B21" s="69"/>
      <c r="C21" s="50"/>
      <c r="D21" s="54"/>
      <c r="E21" s="46"/>
      <c r="F21" s="47"/>
      <c r="G21" s="55"/>
      <c r="H21" s="55"/>
      <c r="I21" s="55"/>
      <c r="J21" s="55"/>
      <c r="K21" s="72"/>
      <c r="L21" s="72"/>
      <c r="M21" s="46"/>
      <c r="N21" s="46"/>
      <c r="O21" s="47"/>
      <c r="P21" s="47"/>
      <c r="Q21" s="46"/>
      <c r="R21" s="46"/>
      <c r="S21" s="46"/>
      <c r="T21" s="48"/>
      <c r="U21" s="48"/>
      <c r="V21" s="48"/>
      <c r="W21" s="49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7">
      <c r="A22" s="52"/>
      <c r="B22" s="69"/>
      <c r="C22" s="50"/>
      <c r="D22" s="75" t="s">
        <v>70</v>
      </c>
      <c r="E22" s="51">
        <f>J22</f>
        <v>0</v>
      </c>
      <c r="F22" s="47"/>
      <c r="G22" s="55"/>
      <c r="H22" s="76">
        <f>+H20</f>
        <v>0</v>
      </c>
      <c r="I22" s="76">
        <f>+I20</f>
        <v>0</v>
      </c>
      <c r="J22" s="76">
        <f>+J20</f>
        <v>0</v>
      </c>
      <c r="K22" s="72"/>
      <c r="L22" s="74"/>
      <c r="M22" s="46"/>
      <c r="N22" s="51"/>
      <c r="O22" s="47"/>
      <c r="P22" s="47"/>
      <c r="Q22" s="46"/>
      <c r="R22" s="46"/>
      <c r="S22" s="46"/>
      <c r="T22" s="48"/>
      <c r="U22" s="48"/>
      <c r="V22" s="48"/>
      <c r="W22" s="49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7">
      <c r="A23" s="52"/>
      <c r="B23" s="69"/>
      <c r="C23" s="50"/>
      <c r="D23" s="54"/>
      <c r="E23" s="46"/>
      <c r="F23" s="47"/>
      <c r="G23" s="55"/>
      <c r="H23" s="55"/>
      <c r="I23" s="55"/>
      <c r="J23" s="55"/>
      <c r="K23" s="72"/>
      <c r="L23" s="72"/>
      <c r="M23" s="46"/>
      <c r="N23" s="46"/>
      <c r="O23" s="47"/>
      <c r="P23" s="47"/>
      <c r="Q23" s="46"/>
      <c r="R23" s="46"/>
      <c r="S23" s="46"/>
      <c r="T23" s="48"/>
      <c r="U23" s="48"/>
      <c r="V23" s="48"/>
      <c r="W23" s="49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7">
      <c r="A24" s="52"/>
      <c r="B24" s="53" t="s">
        <v>71</v>
      </c>
      <c r="C24" s="50"/>
      <c r="D24" s="54"/>
      <c r="E24" s="46"/>
      <c r="F24" s="47"/>
      <c r="G24" s="55"/>
      <c r="H24" s="55"/>
      <c r="I24" s="55"/>
      <c r="J24" s="55"/>
      <c r="K24" s="72"/>
      <c r="L24" s="72"/>
      <c r="M24" s="46"/>
      <c r="N24" s="46"/>
      <c r="O24" s="47"/>
      <c r="P24" s="47"/>
      <c r="Q24" s="46"/>
      <c r="R24" s="46"/>
      <c r="S24" s="46"/>
      <c r="T24" s="48"/>
      <c r="U24" s="48"/>
      <c r="V24" s="48"/>
      <c r="W24" s="49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7">
      <c r="A25" s="56"/>
      <c r="B25" s="57" t="s">
        <v>71</v>
      </c>
      <c r="C25" s="57"/>
      <c r="D25" s="58"/>
      <c r="E25" s="59"/>
      <c r="F25" s="60"/>
      <c r="G25" s="61"/>
      <c r="H25" s="61"/>
      <c r="I25" s="61"/>
      <c r="J25" s="61"/>
      <c r="K25" s="72"/>
      <c r="L25" s="72"/>
      <c r="M25" s="46"/>
      <c r="N25" s="46"/>
      <c r="O25" s="47"/>
      <c r="P25" s="47"/>
      <c r="Q25" s="46"/>
      <c r="R25" s="46"/>
      <c r="S25" s="46"/>
      <c r="T25" s="48"/>
      <c r="U25" s="48"/>
      <c r="V25" s="48"/>
      <c r="W25" s="49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7">
      <c r="A26" s="20">
        <v>7</v>
      </c>
      <c r="B26" s="26" t="s">
        <v>72</v>
      </c>
      <c r="C26" s="21" t="s">
        <v>73</v>
      </c>
      <c r="D26" s="22" t="s">
        <v>74</v>
      </c>
      <c r="E26" s="23">
        <v>1</v>
      </c>
      <c r="F26" s="24" t="s">
        <v>64</v>
      </c>
      <c r="G26" s="25"/>
      <c r="H26" s="25">
        <f>ROUND(E26*G26,2)</f>
        <v>0</v>
      </c>
      <c r="I26" s="25"/>
      <c r="J26" s="25">
        <f>ROUND(E26*G26,2)</f>
        <v>0</v>
      </c>
      <c r="K26" s="73"/>
      <c r="L26" s="72"/>
      <c r="M26" s="46"/>
      <c r="N26" s="46"/>
      <c r="O26" s="47"/>
      <c r="P26" s="47"/>
      <c r="Q26" s="46"/>
      <c r="R26" s="46"/>
      <c r="S26" s="46"/>
      <c r="T26" s="48"/>
      <c r="U26" s="48"/>
      <c r="V26" s="48"/>
      <c r="W26" s="49"/>
      <c r="X26" s="50"/>
      <c r="Y26" s="50"/>
      <c r="Z26" s="47"/>
      <c r="AA26" s="47"/>
      <c r="AB26" s="47"/>
      <c r="AC26" s="47"/>
      <c r="AD26" s="47"/>
      <c r="AE26" s="47"/>
      <c r="AF26" s="47"/>
      <c r="AG26" s="47"/>
      <c r="AH26" s="47"/>
      <c r="AJ26" s="2" t="s">
        <v>75</v>
      </c>
      <c r="AK26" s="2" t="s">
        <v>52</v>
      </c>
    </row>
    <row r="27" spans="1:37">
      <c r="A27" s="62"/>
      <c r="B27" s="63"/>
      <c r="C27" s="64"/>
      <c r="D27" s="65" t="s">
        <v>76</v>
      </c>
      <c r="E27" s="66">
        <f>J27</f>
        <v>0</v>
      </c>
      <c r="F27" s="67"/>
      <c r="G27" s="68"/>
      <c r="H27" s="66">
        <f>SUM(H24:H26)</f>
        <v>0</v>
      </c>
      <c r="I27" s="66">
        <f>SUM(I24:I26)</f>
        <v>0</v>
      </c>
      <c r="J27" s="66">
        <f>SUM(J24:J26)</f>
        <v>0</v>
      </c>
      <c r="K27" s="72"/>
      <c r="L27" s="74"/>
      <c r="M27" s="46"/>
      <c r="N27" s="51"/>
      <c r="O27" s="47"/>
      <c r="P27" s="47"/>
      <c r="Q27" s="46"/>
      <c r="R27" s="46"/>
      <c r="S27" s="46"/>
      <c r="T27" s="48"/>
      <c r="U27" s="48"/>
      <c r="V27" s="48"/>
      <c r="W27" s="49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7">
      <c r="A28" s="52"/>
      <c r="B28" s="69"/>
      <c r="C28" s="50"/>
      <c r="D28" s="54"/>
      <c r="E28" s="46"/>
      <c r="F28" s="47"/>
      <c r="G28" s="55"/>
      <c r="H28" s="55"/>
      <c r="I28" s="55"/>
      <c r="J28" s="55"/>
      <c r="K28" s="72"/>
      <c r="L28" s="72"/>
      <c r="M28" s="46"/>
      <c r="N28" s="46"/>
      <c r="O28" s="47"/>
      <c r="P28" s="47"/>
      <c r="Q28" s="46"/>
      <c r="R28" s="46"/>
      <c r="S28" s="46"/>
      <c r="T28" s="48"/>
      <c r="U28" s="48"/>
      <c r="V28" s="48"/>
      <c r="W28" s="49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7">
      <c r="A29" s="52"/>
      <c r="B29" s="69"/>
      <c r="C29" s="50"/>
      <c r="D29" s="75" t="s">
        <v>76</v>
      </c>
      <c r="E29" s="76">
        <f>J29</f>
        <v>0</v>
      </c>
      <c r="F29" s="47"/>
      <c r="G29" s="55"/>
      <c r="H29" s="76">
        <f>+H27</f>
        <v>0</v>
      </c>
      <c r="I29" s="76">
        <f>+I27</f>
        <v>0</v>
      </c>
      <c r="J29" s="76">
        <f>+J27</f>
        <v>0</v>
      </c>
      <c r="K29" s="72"/>
      <c r="L29" s="74"/>
      <c r="M29" s="46"/>
      <c r="N29" s="51"/>
      <c r="O29" s="47"/>
      <c r="P29" s="47"/>
      <c r="Q29" s="46"/>
      <c r="R29" s="46"/>
      <c r="S29" s="46"/>
      <c r="T29" s="48"/>
      <c r="U29" s="48"/>
      <c r="V29" s="48"/>
      <c r="W29" s="49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7">
      <c r="A30" s="52"/>
      <c r="B30" s="69"/>
      <c r="C30" s="50"/>
      <c r="D30" s="54"/>
      <c r="E30" s="46"/>
      <c r="F30" s="47"/>
      <c r="G30" s="55"/>
      <c r="H30" s="55"/>
      <c r="I30" s="55"/>
      <c r="J30" s="55"/>
      <c r="K30" s="72"/>
      <c r="L30" s="72"/>
      <c r="M30" s="46"/>
      <c r="N30" s="46"/>
      <c r="O30" s="47"/>
      <c r="P30" s="47"/>
      <c r="Q30" s="46"/>
      <c r="R30" s="46"/>
      <c r="S30" s="46"/>
      <c r="T30" s="48"/>
      <c r="U30" s="48"/>
      <c r="V30" s="48"/>
      <c r="W30" s="49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7">
      <c r="A31" s="52"/>
      <c r="B31" s="69"/>
      <c r="C31" s="50"/>
      <c r="D31" s="77" t="s">
        <v>259</v>
      </c>
      <c r="E31" s="76">
        <f>J31</f>
        <v>0</v>
      </c>
      <c r="F31" s="47"/>
      <c r="G31" s="55"/>
      <c r="H31" s="76">
        <f>+H22+H29</f>
        <v>0</v>
      </c>
      <c r="I31" s="76">
        <f>+I22+I29</f>
        <v>0</v>
      </c>
      <c r="J31" s="76">
        <f>+J22+J29</f>
        <v>0</v>
      </c>
      <c r="K31" s="72"/>
      <c r="L31" s="74"/>
      <c r="M31" s="46"/>
      <c r="N31" s="51"/>
      <c r="O31" s="47"/>
      <c r="P31" s="47"/>
      <c r="Q31" s="46"/>
      <c r="R31" s="46"/>
      <c r="S31" s="46"/>
      <c r="T31" s="48"/>
      <c r="U31" s="48"/>
      <c r="V31" s="48"/>
      <c r="W31" s="49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Krycí list</vt:lpstr>
      <vt:lpstr>SO 01</vt:lpstr>
      <vt:lpstr>SO 02</vt:lpstr>
      <vt:lpstr>SO 03</vt:lpstr>
      <vt:lpstr>SO 04</vt:lpstr>
      <vt:lpstr>SO 05</vt:lpstr>
      <vt:lpstr>'SO 01'!Názvy_tlače</vt:lpstr>
      <vt:lpstr>'SO 02'!Názvy_tlače</vt:lpstr>
      <vt:lpstr>'SO 03'!Názvy_tlače</vt:lpstr>
      <vt:lpstr>'SO 04'!Názvy_tlače</vt:lpstr>
      <vt:lpstr>'SO 05'!Názvy_tlače</vt:lpstr>
      <vt:lpstr>'Krycí list'!Oblasť_tlače</vt:lpstr>
      <vt:lpstr>'SO 01'!Oblasť_tlače</vt:lpstr>
      <vt:lpstr>'SO 02'!Oblasť_tlače</vt:lpstr>
      <vt:lpstr>'SO 03'!Oblasť_tlače</vt:lpstr>
      <vt:lpstr>'SO 04'!Oblasť_tlače</vt:lpstr>
      <vt:lpstr>'SO 05'!Oblasť_tlače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G710</dc:creator>
  <cp:lastModifiedBy>G710</cp:lastModifiedBy>
  <cp:lastPrinted>2021-11-05T07:39:07Z</cp:lastPrinted>
  <dcterms:created xsi:type="dcterms:W3CDTF">2021-11-04T12:24:58Z</dcterms:created>
  <dcterms:modified xsi:type="dcterms:W3CDTF">2021-11-05T07:58:35Z</dcterms:modified>
</cp:coreProperties>
</file>